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comments1.xml" ContentType="application/vnd.openxmlformats-officedocument.spreadsheetml.comments+xml"/>
  <Override PartName="/xl/drawings/drawing4.xml" ContentType="application/vnd.openxmlformats-officedocument.drawing+xml"/>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comments2.xml" ContentType="application/vnd.openxmlformats-officedocument.spreadsheetml.comments+xml"/>
  <Override PartName="/xl/drawings/drawing5.xml" ContentType="application/vnd.openxmlformats-officedocument.drawing+xml"/>
  <Override PartName="/xl/activeX/activeX27.xml" ContentType="application/vnd.ms-office.activeX+xml"/>
  <Override PartName="/xl/activeX/activeX27.bin" ContentType="application/vnd.ms-office.activeX"/>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comments7.xml" ContentType="application/vnd.openxmlformats-officedocument.spreadsheetml.comments+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codeName="{DD97A8EA-9A9A-E61F-A557-7D5A7D7259CE}"/>
  <workbookPr codeName="ThisWorkbook"/>
  <mc:AlternateContent xmlns:mc="http://schemas.openxmlformats.org/markup-compatibility/2006">
    <mc:Choice Requires="x15">
      <x15ac:absPath xmlns:x15ac="http://schemas.microsoft.com/office/spreadsheetml/2010/11/ac" url="https://041gc.sharepoint.com/sites/CEVBATEOG-CEVBLDGGO-PB/Commissionning Activities/2022 workplan proposal/Task 4 - EBCx Pre-Screening Tool/livrables/versions finales/EBCx Pre-Screening Tool_LOCKED/"/>
    </mc:Choice>
  </mc:AlternateContent>
  <xr:revisionPtr revIDLastSave="444" documentId="13_ncr:1_{98935A8E-894A-4584-BB90-31C569EFFD7A}" xr6:coauthVersionLast="47" xr6:coauthVersionMax="47" xr10:uidLastSave="{AC2B9FF0-8A57-43D4-9A75-18FCB8325802}"/>
  <bookViews>
    <workbookView xWindow="-28920" yWindow="-120" windowWidth="29040" windowHeight="15720" activeTab="2" xr2:uid="{A7E93F39-1148-41B5-925B-5A35D6169EFE}"/>
  </bookViews>
  <sheets>
    <sheet name="Intro" sheetId="8" r:id="rId1"/>
    <sheet name="User Guide" sheetId="13" r:id="rId2"/>
    <sheet name="Facility" sheetId="2" r:id="rId3"/>
    <sheet name="Energy" sheetId="9" r:id="rId4"/>
    <sheet name="Report" sheetId="4" r:id="rId5"/>
    <sheet name="--------" sheetId="16" state="veryHidden" r:id="rId6"/>
    <sheet name="Lookup tables" sheetId="6" state="veryHidden" r:id="rId7"/>
    <sheet name="DropDowns" sheetId="10" state="veryHidden" r:id="rId8"/>
    <sheet name="Help icons" sheetId="14" state="veryHidden" r:id="rId9"/>
    <sheet name="Scoring" sheetId="11" state="veryHidden" r:id="rId10"/>
    <sheet name="EUIs" sheetId="18" state="veryHidden" r:id="rId11"/>
    <sheet name="Dev Notes" sheetId="17" state="veryHidden" r:id="rId12"/>
  </sheets>
  <definedNames>
    <definedName name="_xlnm._FilterDatabase" localSheetId="7" hidden="1">DropDowns!$F$7:$F$36</definedName>
    <definedName name="_xlnm._FilterDatabase" localSheetId="3" hidden="1">Energy!$F$7:$F$51</definedName>
    <definedName name="_xlnm._FilterDatabase" localSheetId="4" hidden="1">Report!$A$33:$J$48</definedName>
    <definedName name="_ftn1" localSheetId="0">Intro!#REF!</definedName>
    <definedName name="_ftnref1" localSheetId="0">Intro!$B$2</definedName>
    <definedName name="_xlchart.v1.0" hidden="1">Scoring!$E$2:$X$2</definedName>
    <definedName name="_xlchart.v1.1" hidden="1">Scoring!$E$9:$X$9</definedName>
    <definedName name="_xlchart.v1.2" hidden="1">Scoring!$D$108:$R$108</definedName>
    <definedName name="_xlchart.v1.3" hidden="1">Scoring!$D$12:$R$12</definedName>
    <definedName name="_xleta.AVERAGE" hidden="1" xlm="1">#NAME?</definedName>
    <definedName name="_xleta.ISNUMBER" hidden="1" xlm="1">#NAME?</definedName>
    <definedName name="_xlnm.Print_Area" localSheetId="0">Intro!$A$1:$G$79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5" i="11" l="1"/>
  <c r="X4" i="11"/>
  <c r="C107" i="11"/>
  <c r="E107" i="11" s="1"/>
  <c r="T24" i="18"/>
  <c r="S24" i="18"/>
  <c r="R24" i="18"/>
  <c r="Q24" i="18"/>
  <c r="P24" i="18"/>
  <c r="O24" i="18"/>
  <c r="N24" i="18"/>
  <c r="M24" i="18"/>
  <c r="L24" i="18"/>
  <c r="K24" i="18"/>
  <c r="J24" i="18"/>
  <c r="I24" i="18"/>
  <c r="H24" i="18"/>
  <c r="T28" i="18"/>
  <c r="S28" i="18"/>
  <c r="R28" i="18"/>
  <c r="Q28" i="18"/>
  <c r="P28" i="18"/>
  <c r="O28" i="18"/>
  <c r="N28" i="18"/>
  <c r="M28" i="18"/>
  <c r="L28" i="18"/>
  <c r="K28" i="18"/>
  <c r="J28" i="18"/>
  <c r="I28" i="18"/>
  <c r="H28" i="18"/>
  <c r="T33" i="18"/>
  <c r="S33" i="18"/>
  <c r="R33" i="18"/>
  <c r="Q33" i="18"/>
  <c r="P33" i="18"/>
  <c r="O33" i="18"/>
  <c r="N33" i="18"/>
  <c r="M33" i="18"/>
  <c r="L33" i="18"/>
  <c r="K33" i="18"/>
  <c r="J33" i="18"/>
  <c r="I33" i="18"/>
  <c r="H33" i="18"/>
  <c r="I36" i="18"/>
  <c r="J36" i="18"/>
  <c r="K36" i="18"/>
  <c r="L36" i="18"/>
  <c r="M36" i="18"/>
  <c r="N36" i="18"/>
  <c r="O36" i="18"/>
  <c r="P36" i="18"/>
  <c r="Q36" i="18"/>
  <c r="R36" i="18"/>
  <c r="S36" i="18"/>
  <c r="T36" i="18"/>
  <c r="H36" i="18"/>
  <c r="T30" i="18"/>
  <c r="S30" i="18"/>
  <c r="R30" i="18"/>
  <c r="T29" i="18"/>
  <c r="S29" i="18"/>
  <c r="R29" i="18"/>
  <c r="T27" i="18"/>
  <c r="S27" i="18"/>
  <c r="R27" i="18"/>
  <c r="T26" i="18"/>
  <c r="S26" i="18"/>
  <c r="R26" i="18"/>
  <c r="R16" i="18"/>
  <c r="S16" i="18"/>
  <c r="T16" i="18"/>
  <c r="R17" i="18"/>
  <c r="S17" i="18"/>
  <c r="T17" i="18"/>
  <c r="R18" i="18"/>
  <c r="S18" i="18"/>
  <c r="T18" i="18"/>
  <c r="R19" i="18"/>
  <c r="S19" i="18"/>
  <c r="T19" i="18"/>
  <c r="R20" i="18"/>
  <c r="S20" i="18"/>
  <c r="T20" i="18"/>
  <c r="R21" i="18"/>
  <c r="S21" i="18"/>
  <c r="T21" i="18"/>
  <c r="R22" i="18"/>
  <c r="S22" i="18"/>
  <c r="T22" i="18"/>
  <c r="R23" i="18"/>
  <c r="S23" i="18"/>
  <c r="T23" i="18"/>
  <c r="T15" i="18"/>
  <c r="S15" i="18"/>
  <c r="R15" i="18"/>
  <c r="V15" i="18"/>
  <c r="W15" i="18"/>
  <c r="V16" i="18"/>
  <c r="W16" i="18"/>
  <c r="V17" i="18"/>
  <c r="W17" i="18"/>
  <c r="V18" i="18"/>
  <c r="W18" i="18"/>
  <c r="V19" i="18"/>
  <c r="W19" i="18"/>
  <c r="V20" i="18"/>
  <c r="W20" i="18"/>
  <c r="V21" i="18"/>
  <c r="W21" i="18"/>
  <c r="V22" i="18"/>
  <c r="W22" i="18"/>
  <c r="V23" i="18"/>
  <c r="W23" i="18"/>
  <c r="V25" i="18"/>
  <c r="T25" i="18" s="1"/>
  <c r="W25" i="18"/>
  <c r="V26" i="18"/>
  <c r="W26" i="18"/>
  <c r="V27" i="18"/>
  <c r="W27" i="18"/>
  <c r="V29" i="18"/>
  <c r="W29" i="18"/>
  <c r="V30" i="18"/>
  <c r="W30" i="18"/>
  <c r="V31" i="18"/>
  <c r="R31" i="18" s="1"/>
  <c r="W31" i="18"/>
  <c r="V32" i="18"/>
  <c r="T32" i="18" s="1"/>
  <c r="W32" i="18"/>
  <c r="V34" i="18"/>
  <c r="T34" i="18" s="1"/>
  <c r="W34" i="18"/>
  <c r="V35" i="18"/>
  <c r="T35" i="18" s="1"/>
  <c r="W35" i="18"/>
  <c r="V37" i="18"/>
  <c r="T37" i="18" s="1"/>
  <c r="W37" i="18"/>
  <c r="V38" i="18"/>
  <c r="W38" i="18"/>
  <c r="V39" i="18"/>
  <c r="R39" i="18" s="1"/>
  <c r="W39" i="18"/>
  <c r="V40" i="18"/>
  <c r="R40" i="18" s="1"/>
  <c r="W40" i="18"/>
  <c r="V41" i="18"/>
  <c r="W41" i="18"/>
  <c r="V42" i="18"/>
  <c r="T42" i="18" s="1"/>
  <c r="W42" i="18"/>
  <c r="S13" i="18"/>
  <c r="T13" i="18"/>
  <c r="R13" i="18"/>
  <c r="W13" i="18"/>
  <c r="V13" i="18"/>
  <c r="F28" i="18"/>
  <c r="F29" i="18"/>
  <c r="F30" i="18"/>
  <c r="F31" i="18"/>
  <c r="F32" i="18"/>
  <c r="F33" i="18"/>
  <c r="F34" i="18"/>
  <c r="E14" i="18"/>
  <c r="C8" i="18"/>
  <c r="D107" i="11" l="1"/>
  <c r="R107" i="11"/>
  <c r="L107" i="11"/>
  <c r="K107" i="11"/>
  <c r="J107" i="11"/>
  <c r="Q107" i="11"/>
  <c r="I107" i="11"/>
  <c r="P107" i="11"/>
  <c r="H107" i="11"/>
  <c r="O107" i="11"/>
  <c r="G107" i="11"/>
  <c r="N107" i="11"/>
  <c r="F107" i="11"/>
  <c r="M107" i="11"/>
  <c r="V36" i="18"/>
  <c r="W36" i="18"/>
  <c r="R37" i="18"/>
  <c r="S37" i="18"/>
  <c r="R42" i="18"/>
  <c r="S42" i="18"/>
  <c r="R41" i="18"/>
  <c r="S41" i="18"/>
  <c r="T41" i="18"/>
  <c r="S40" i="18"/>
  <c r="T40" i="18"/>
  <c r="S39" i="18"/>
  <c r="T39" i="18"/>
  <c r="S38" i="18"/>
  <c r="T38" i="18"/>
  <c r="R38" i="18"/>
  <c r="S35" i="18"/>
  <c r="R35" i="18"/>
  <c r="R34" i="18"/>
  <c r="S34" i="18"/>
  <c r="R32" i="18"/>
  <c r="S32" i="18"/>
  <c r="S31" i="18"/>
  <c r="T31" i="18"/>
  <c r="S25" i="18"/>
  <c r="R25" i="18"/>
  <c r="C92" i="11"/>
  <c r="C51" i="11"/>
  <c r="C49" i="11"/>
  <c r="C47" i="11"/>
  <c r="C45" i="11"/>
  <c r="C43" i="11"/>
  <c r="C41" i="11"/>
  <c r="C39" i="11"/>
  <c r="C37" i="11"/>
  <c r="C32" i="11"/>
  <c r="C30" i="11"/>
  <c r="C28" i="11"/>
  <c r="C26" i="11"/>
  <c r="C23" i="11"/>
  <c r="C21" i="11"/>
  <c r="C19" i="11"/>
  <c r="C17" i="11"/>
  <c r="C15" i="11"/>
  <c r="E48" i="11" l="1"/>
  <c r="E49" i="11" s="1"/>
  <c r="E38" i="11"/>
  <c r="E39" i="11" s="1"/>
  <c r="D14" i="11"/>
  <c r="D15" i="11" s="1"/>
  <c r="E14" i="11"/>
  <c r="E15" i="11" s="1"/>
  <c r="D10" i="11"/>
  <c r="L21" i="9"/>
  <c r="D76" i="11"/>
  <c r="D79" i="11" s="1"/>
  <c r="D80" i="11" s="1"/>
  <c r="G55" i="11"/>
  <c r="F55" i="11"/>
  <c r="E55" i="11"/>
  <c r="D55" i="11"/>
  <c r="D62" i="11"/>
  <c r="D63" i="11" s="1"/>
  <c r="D69" i="11"/>
  <c r="E69" i="11"/>
  <c r="F69" i="11"/>
  <c r="G69" i="11"/>
  <c r="H69" i="11"/>
  <c r="I69" i="11"/>
  <c r="J69" i="11"/>
  <c r="K69" i="11"/>
  <c r="L69" i="11"/>
  <c r="M69" i="11"/>
  <c r="N69" i="11"/>
  <c r="O69" i="11"/>
  <c r="P69" i="11"/>
  <c r="Q69" i="11"/>
  <c r="R69" i="11"/>
  <c r="I9" i="18"/>
  <c r="J9" i="18"/>
  <c r="K9" i="18"/>
  <c r="L9" i="18"/>
  <c r="M9" i="18"/>
  <c r="N9" i="18"/>
  <c r="O9" i="18"/>
  <c r="P9" i="18"/>
  <c r="Q9" i="18"/>
  <c r="R9" i="18"/>
  <c r="S9" i="18"/>
  <c r="T9" i="18"/>
  <c r="H9" i="18"/>
  <c r="K62" i="11"/>
  <c r="K63" i="11" s="1"/>
  <c r="K64" i="11" s="1"/>
  <c r="L62" i="11"/>
  <c r="L63" i="11" s="1"/>
  <c r="L65" i="11" s="1"/>
  <c r="M62" i="11"/>
  <c r="M63" i="11" s="1"/>
  <c r="M65" i="11" s="1"/>
  <c r="N62" i="11"/>
  <c r="N63" i="11" s="1"/>
  <c r="N64" i="11" s="1"/>
  <c r="O62" i="11"/>
  <c r="O63" i="11" s="1"/>
  <c r="O64" i="11" s="1"/>
  <c r="P62" i="11"/>
  <c r="P63" i="11" s="1"/>
  <c r="P64" i="11" s="1"/>
  <c r="Q62" i="11"/>
  <c r="Q63" i="11" s="1"/>
  <c r="Q64" i="11" s="1"/>
  <c r="R62" i="11"/>
  <c r="R63" i="11" s="1"/>
  <c r="R64" i="11" s="1"/>
  <c r="E62" i="11"/>
  <c r="F62" i="11"/>
  <c r="G62" i="11"/>
  <c r="H62" i="11"/>
  <c r="H63" i="11" s="1"/>
  <c r="H64" i="11" s="1"/>
  <c r="I62" i="11"/>
  <c r="I63" i="11" s="1"/>
  <c r="I64" i="11" s="1"/>
  <c r="J62" i="11"/>
  <c r="J63" i="11" s="1"/>
  <c r="J64" i="11" s="1"/>
  <c r="G63" i="11" l="1"/>
  <c r="G64" i="11" s="1"/>
  <c r="J21" i="9"/>
  <c r="K21" i="9"/>
  <c r="M21" i="9"/>
  <c r="N70" i="11"/>
  <c r="N71" i="11" s="1"/>
  <c r="M70" i="11"/>
  <c r="M72" i="11" s="1"/>
  <c r="D70" i="11"/>
  <c r="D72" i="11" s="1"/>
  <c r="E70" i="11"/>
  <c r="E72" i="11" s="1"/>
  <c r="L70" i="11"/>
  <c r="K70" i="11"/>
  <c r="R70" i="11"/>
  <c r="R72" i="11" s="1"/>
  <c r="J70" i="11"/>
  <c r="Q70" i="11"/>
  <c r="I70" i="11"/>
  <c r="P70" i="11"/>
  <c r="H70" i="11"/>
  <c r="O70" i="11"/>
  <c r="G70" i="11"/>
  <c r="G72" i="11" s="1"/>
  <c r="M64" i="11"/>
  <c r="K65" i="11"/>
  <c r="L64" i="11"/>
  <c r="R65" i="11"/>
  <c r="J65" i="11"/>
  <c r="Q65" i="11"/>
  <c r="I65" i="11"/>
  <c r="P65" i="11"/>
  <c r="H65" i="11"/>
  <c r="O65" i="11"/>
  <c r="N65" i="11"/>
  <c r="F25" i="18"/>
  <c r="F24" i="18"/>
  <c r="F21" i="18"/>
  <c r="F18" i="18"/>
  <c r="F14" i="18"/>
  <c r="F15" i="18"/>
  <c r="F16" i="18"/>
  <c r="F17" i="18"/>
  <c r="F19" i="18"/>
  <c r="F20" i="18"/>
  <c r="F22" i="18"/>
  <c r="F23" i="18"/>
  <c r="F26" i="18"/>
  <c r="F27" i="18"/>
  <c r="F35" i="18"/>
  <c r="F36" i="18"/>
  <c r="F37" i="18"/>
  <c r="F38" i="18"/>
  <c r="F39" i="18"/>
  <c r="F40" i="18"/>
  <c r="F41" i="18"/>
  <c r="F42" i="18"/>
  <c r="F13" i="18"/>
  <c r="E63" i="11" s="1"/>
  <c r="G65" i="11" l="1"/>
  <c r="E71" i="11"/>
  <c r="N72" i="11"/>
  <c r="M71" i="11"/>
  <c r="D71" i="11"/>
  <c r="P71" i="11"/>
  <c r="P72" i="11"/>
  <c r="H71" i="11"/>
  <c r="H72" i="11"/>
  <c r="I71" i="11"/>
  <c r="I72" i="11"/>
  <c r="K71" i="11"/>
  <c r="K72" i="11"/>
  <c r="Q71" i="11"/>
  <c r="Q72" i="11"/>
  <c r="O72" i="11"/>
  <c r="O71" i="11"/>
  <c r="L72" i="11"/>
  <c r="L71" i="11"/>
  <c r="R71" i="11"/>
  <c r="J72" i="11"/>
  <c r="J71" i="11"/>
  <c r="G71" i="11"/>
  <c r="E65" i="11"/>
  <c r="E64" i="11"/>
  <c r="F63" i="11"/>
  <c r="N14" i="18"/>
  <c r="F70" i="11" s="1"/>
  <c r="O14" i="18"/>
  <c r="P14" i="18"/>
  <c r="I14" i="18"/>
  <c r="Q14" i="18"/>
  <c r="J14" i="18"/>
  <c r="R14" i="18"/>
  <c r="K14" i="18"/>
  <c r="S14" i="18"/>
  <c r="L14" i="18"/>
  <c r="T14" i="18"/>
  <c r="M14" i="18"/>
  <c r="H14" i="18"/>
  <c r="D65" i="11"/>
  <c r="D64" i="11"/>
  <c r="F45" i="18"/>
  <c r="F44" i="18"/>
  <c r="K32" i="9"/>
  <c r="L32" i="9"/>
  <c r="M32" i="9"/>
  <c r="N32" i="9"/>
  <c r="O32" i="9"/>
  <c r="P32" i="9"/>
  <c r="Q32" i="9"/>
  <c r="R32" i="9"/>
  <c r="S32" i="9"/>
  <c r="T32" i="9"/>
  <c r="U32" i="9"/>
  <c r="V32" i="9"/>
  <c r="W32" i="9"/>
  <c r="X32" i="9"/>
  <c r="K33" i="9"/>
  <c r="L33" i="9"/>
  <c r="M33" i="9"/>
  <c r="N33" i="9"/>
  <c r="O33" i="9"/>
  <c r="P33" i="9"/>
  <c r="Q33" i="9"/>
  <c r="R33" i="9"/>
  <c r="S33" i="9"/>
  <c r="T33" i="9"/>
  <c r="U33" i="9"/>
  <c r="V33" i="9"/>
  <c r="W33" i="9"/>
  <c r="X33" i="9"/>
  <c r="J33" i="9"/>
  <c r="J32" i="9"/>
  <c r="L15" i="9"/>
  <c r="M15" i="9"/>
  <c r="N15" i="9"/>
  <c r="O15" i="9"/>
  <c r="P15" i="9"/>
  <c r="Q15" i="9"/>
  <c r="R15" i="9"/>
  <c r="S15" i="9"/>
  <c r="T15" i="9"/>
  <c r="U15" i="9"/>
  <c r="V15" i="9"/>
  <c r="W15" i="9"/>
  <c r="X15" i="9"/>
  <c r="K15" i="9"/>
  <c r="J15" i="9"/>
  <c r="F15" i="9"/>
  <c r="F72" i="11" l="1"/>
  <c r="F71" i="11"/>
  <c r="F64" i="11"/>
  <c r="F65" i="11"/>
  <c r="B127" i="11"/>
  <c r="F19" i="9"/>
  <c r="F37" i="9"/>
  <c r="F36" i="9"/>
  <c r="F33" i="9"/>
  <c r="F20" i="14"/>
  <c r="B126" i="11"/>
  <c r="G31" i="11"/>
  <c r="H31" i="11"/>
  <c r="I31" i="11"/>
  <c r="J31" i="11"/>
  <c r="K31" i="11"/>
  <c r="L31" i="11"/>
  <c r="M31" i="11"/>
  <c r="N31" i="11"/>
  <c r="O31" i="11"/>
  <c r="P31" i="11"/>
  <c r="Q31" i="11"/>
  <c r="R31" i="11"/>
  <c r="E31" i="11"/>
  <c r="F31" i="11"/>
  <c r="D31" i="11"/>
  <c r="B31" i="11"/>
  <c r="X6" i="11"/>
  <c r="X8" i="11"/>
  <c r="E27" i="6"/>
  <c r="D2" i="9"/>
  <c r="E2" i="9"/>
  <c r="E35" i="9" s="1"/>
  <c r="D3" i="9"/>
  <c r="I12" i="11"/>
  <c r="J12" i="11"/>
  <c r="K12" i="11"/>
  <c r="L12" i="11"/>
  <c r="M12" i="11"/>
  <c r="N12" i="11"/>
  <c r="O12" i="11"/>
  <c r="P12" i="11"/>
  <c r="Q12" i="11"/>
  <c r="R12" i="11"/>
  <c r="D12" i="11"/>
  <c r="E12" i="11"/>
  <c r="F12" i="11"/>
  <c r="G12" i="11"/>
  <c r="H12" i="11"/>
  <c r="Q32" i="11" l="1"/>
  <c r="D32" i="11"/>
  <c r="F32" i="11"/>
  <c r="L32" i="11"/>
  <c r="E32" i="11"/>
  <c r="K32" i="11"/>
  <c r="R126" i="11"/>
  <c r="R32" i="11"/>
  <c r="J126" i="11"/>
  <c r="J32" i="11"/>
  <c r="P126" i="11"/>
  <c r="P32" i="11"/>
  <c r="H126" i="11"/>
  <c r="H32" i="11"/>
  <c r="O32" i="11"/>
  <c r="G32" i="11"/>
  <c r="I126" i="11"/>
  <c r="I32" i="11"/>
  <c r="N32" i="11"/>
  <c r="M126" i="11"/>
  <c r="M32" i="11"/>
  <c r="D126" i="11"/>
  <c r="Q126" i="11"/>
  <c r="F126" i="11"/>
  <c r="O126" i="11"/>
  <c r="G126" i="11"/>
  <c r="N126" i="11"/>
  <c r="E126" i="11"/>
  <c r="L126" i="11"/>
  <c r="K126" i="11"/>
  <c r="E22" i="9"/>
  <c r="E34" i="9"/>
  <c r="D2" i="2"/>
  <c r="D1" i="2"/>
  <c r="B48" i="4"/>
  <c r="B35" i="4"/>
  <c r="B45" i="4"/>
  <c r="B46" i="4"/>
  <c r="B47" i="4"/>
  <c r="B44" i="4"/>
  <c r="B43" i="4"/>
  <c r="B42" i="4"/>
  <c r="B41" i="4"/>
  <c r="B40" i="4"/>
  <c r="B39" i="4"/>
  <c r="B38" i="4"/>
  <c r="B37" i="4"/>
  <c r="B36" i="4"/>
  <c r="B34" i="4"/>
  <c r="C154" i="11"/>
  <c r="C115" i="11" s="1"/>
  <c r="B125" i="11"/>
  <c r="B124" i="11"/>
  <c r="B123" i="11"/>
  <c r="B122" i="11"/>
  <c r="B121" i="11"/>
  <c r="B120" i="11"/>
  <c r="B119" i="11"/>
  <c r="B118" i="11"/>
  <c r="B117" i="11"/>
  <c r="B116" i="11"/>
  <c r="B115" i="11"/>
  <c r="C114" i="11"/>
  <c r="B114" i="11"/>
  <c r="D93" i="11"/>
  <c r="E93" i="11" s="1"/>
  <c r="F93" i="11" s="1"/>
  <c r="G93" i="11" s="1"/>
  <c r="H93" i="11" s="1"/>
  <c r="I93" i="11" s="1"/>
  <c r="J93" i="11" s="1"/>
  <c r="K93" i="11" s="1"/>
  <c r="L93" i="11" s="1"/>
  <c r="M93" i="11" s="1"/>
  <c r="N93" i="11" s="1"/>
  <c r="O93" i="11" s="1"/>
  <c r="P93" i="11" s="1"/>
  <c r="Q93" i="11" s="1"/>
  <c r="R93" i="11" s="1"/>
  <c r="D91" i="11"/>
  <c r="R87" i="11"/>
  <c r="R88" i="11" s="1"/>
  <c r="R89" i="11" s="1"/>
  <c r="Q87" i="11"/>
  <c r="Q88" i="11" s="1"/>
  <c r="Q89" i="11" s="1"/>
  <c r="P87" i="11"/>
  <c r="P88" i="11" s="1"/>
  <c r="P89" i="11" s="1"/>
  <c r="O87" i="11"/>
  <c r="O88" i="11" s="1"/>
  <c r="O89" i="11" s="1"/>
  <c r="N87" i="11"/>
  <c r="N88" i="11" s="1"/>
  <c r="N89" i="11" s="1"/>
  <c r="M87" i="11"/>
  <c r="M88" i="11" s="1"/>
  <c r="M89" i="11" s="1"/>
  <c r="L87" i="11"/>
  <c r="L88" i="11" s="1"/>
  <c r="L89" i="11" s="1"/>
  <c r="K87" i="11"/>
  <c r="K88" i="11" s="1"/>
  <c r="K89" i="11" s="1"/>
  <c r="J87" i="11"/>
  <c r="J88" i="11" s="1"/>
  <c r="J89" i="11" s="1"/>
  <c r="I87" i="11"/>
  <c r="I88" i="11" s="1"/>
  <c r="I89" i="11" s="1"/>
  <c r="H87" i="11"/>
  <c r="H88" i="11" s="1"/>
  <c r="H89" i="11" s="1"/>
  <c r="B87" i="11"/>
  <c r="R81" i="11"/>
  <c r="Q81" i="11"/>
  <c r="P81" i="11"/>
  <c r="O81" i="11"/>
  <c r="N81" i="11"/>
  <c r="M81" i="11"/>
  <c r="L81" i="11"/>
  <c r="K81" i="11"/>
  <c r="J81" i="11"/>
  <c r="I81" i="11"/>
  <c r="H81" i="11"/>
  <c r="G81" i="11"/>
  <c r="F81" i="11"/>
  <c r="E81" i="11"/>
  <c r="D81" i="11"/>
  <c r="B81" i="11"/>
  <c r="R76" i="11"/>
  <c r="R79" i="11" s="1"/>
  <c r="R80" i="11" s="1"/>
  <c r="Q76" i="11"/>
  <c r="Q79" i="11" s="1"/>
  <c r="Q80" i="11" s="1"/>
  <c r="P76" i="11"/>
  <c r="P79" i="11" s="1"/>
  <c r="P80" i="11" s="1"/>
  <c r="O76" i="11"/>
  <c r="O79" i="11" s="1"/>
  <c r="O80" i="11" s="1"/>
  <c r="N76" i="11"/>
  <c r="N79" i="11" s="1"/>
  <c r="N80" i="11" s="1"/>
  <c r="M76" i="11"/>
  <c r="M79" i="11" s="1"/>
  <c r="M80" i="11" s="1"/>
  <c r="L76" i="11"/>
  <c r="L79" i="11" s="1"/>
  <c r="L80" i="11" s="1"/>
  <c r="K76" i="11"/>
  <c r="K79" i="11" s="1"/>
  <c r="K80" i="11" s="1"/>
  <c r="J76" i="11"/>
  <c r="J79" i="11" s="1"/>
  <c r="J80" i="11" s="1"/>
  <c r="I76" i="11"/>
  <c r="I79" i="11" s="1"/>
  <c r="I80" i="11" s="1"/>
  <c r="H76" i="11"/>
  <c r="H79" i="11" s="1"/>
  <c r="H80" i="11" s="1"/>
  <c r="G76" i="11"/>
  <c r="G79" i="11" s="1"/>
  <c r="G80" i="11" s="1"/>
  <c r="F76" i="11"/>
  <c r="F79" i="11" s="1"/>
  <c r="F80" i="11" s="1"/>
  <c r="E76" i="11"/>
  <c r="E79" i="11" s="1"/>
  <c r="E80" i="11" s="1"/>
  <c r="B76" i="11"/>
  <c r="B68" i="11"/>
  <c r="B61" i="11"/>
  <c r="R55" i="11"/>
  <c r="Q55" i="11"/>
  <c r="P55" i="11"/>
  <c r="O55" i="11"/>
  <c r="N55" i="11"/>
  <c r="M55" i="11"/>
  <c r="L55" i="11"/>
  <c r="K55" i="11"/>
  <c r="J55" i="11"/>
  <c r="I55" i="11"/>
  <c r="B55" i="11"/>
  <c r="R50" i="11"/>
  <c r="R51" i="11" s="1"/>
  <c r="Q50" i="11"/>
  <c r="Q51" i="11" s="1"/>
  <c r="P50" i="11"/>
  <c r="P51" i="11" s="1"/>
  <c r="O50" i="11"/>
  <c r="O51" i="11" s="1"/>
  <c r="N50" i="11"/>
  <c r="N51" i="11" s="1"/>
  <c r="M50" i="11"/>
  <c r="M51" i="11" s="1"/>
  <c r="L50" i="11"/>
  <c r="L51" i="11" s="1"/>
  <c r="K50" i="11"/>
  <c r="K51" i="11" s="1"/>
  <c r="J50" i="11"/>
  <c r="J51" i="11" s="1"/>
  <c r="I50" i="11"/>
  <c r="I51" i="11" s="1"/>
  <c r="H50" i="11"/>
  <c r="H51" i="11" s="1"/>
  <c r="G50" i="11"/>
  <c r="G51" i="11" s="1"/>
  <c r="F50" i="11"/>
  <c r="F51" i="11" s="1"/>
  <c r="E50" i="11"/>
  <c r="E51" i="11" s="1"/>
  <c r="D50" i="11"/>
  <c r="D51" i="11" s="1"/>
  <c r="B50" i="11"/>
  <c r="R48" i="11"/>
  <c r="Q48" i="11"/>
  <c r="Q49" i="11" s="1"/>
  <c r="P48" i="11"/>
  <c r="O48" i="11"/>
  <c r="N48" i="11"/>
  <c r="M48" i="11"/>
  <c r="L48" i="11"/>
  <c r="K48" i="11"/>
  <c r="J48" i="11"/>
  <c r="I48" i="11"/>
  <c r="H48" i="11"/>
  <c r="G48" i="11"/>
  <c r="F48" i="11"/>
  <c r="E120" i="11"/>
  <c r="D48" i="11"/>
  <c r="B48" i="11"/>
  <c r="R46" i="11"/>
  <c r="R47" i="11" s="1"/>
  <c r="Q46" i="11"/>
  <c r="P46" i="11"/>
  <c r="O46" i="11"/>
  <c r="O47" i="11" s="1"/>
  <c r="N46" i="11"/>
  <c r="M46" i="11"/>
  <c r="M47" i="11" s="1"/>
  <c r="L46" i="11"/>
  <c r="K46" i="11"/>
  <c r="K47" i="11" s="1"/>
  <c r="J46" i="11"/>
  <c r="J47" i="11" s="1"/>
  <c r="I46" i="11"/>
  <c r="H46" i="11"/>
  <c r="G46" i="11"/>
  <c r="G47" i="11" s="1"/>
  <c r="F46" i="11"/>
  <c r="E46" i="11"/>
  <c r="E47" i="11" s="1"/>
  <c r="D46" i="11"/>
  <c r="B46" i="11"/>
  <c r="R44" i="11"/>
  <c r="R45" i="11" s="1"/>
  <c r="Q44" i="11"/>
  <c r="Q45" i="11" s="1"/>
  <c r="P44" i="11"/>
  <c r="P45" i="11" s="1"/>
  <c r="O44" i="11"/>
  <c r="O45" i="11" s="1"/>
  <c r="N44" i="11"/>
  <c r="N45" i="11" s="1"/>
  <c r="M44" i="11"/>
  <c r="M45" i="11" s="1"/>
  <c r="L44" i="11"/>
  <c r="L45" i="11" s="1"/>
  <c r="K44" i="11"/>
  <c r="K45" i="11" s="1"/>
  <c r="J44" i="11"/>
  <c r="J45" i="11" s="1"/>
  <c r="I44" i="11"/>
  <c r="I45" i="11" s="1"/>
  <c r="H44" i="11"/>
  <c r="H45" i="11" s="1"/>
  <c r="G44" i="11"/>
  <c r="G45" i="11" s="1"/>
  <c r="F44" i="11"/>
  <c r="F45" i="11" s="1"/>
  <c r="E44" i="11"/>
  <c r="E45" i="11" s="1"/>
  <c r="D44" i="11"/>
  <c r="D45" i="11" s="1"/>
  <c r="B44" i="11"/>
  <c r="R42" i="11"/>
  <c r="Q42" i="11"/>
  <c r="P42" i="11"/>
  <c r="O42" i="11"/>
  <c r="N42" i="11"/>
  <c r="M42" i="11"/>
  <c r="M43" i="11" s="1"/>
  <c r="L42" i="11"/>
  <c r="K42" i="11"/>
  <c r="K43" i="11" s="1"/>
  <c r="J42" i="11"/>
  <c r="I42" i="11"/>
  <c r="H42" i="11"/>
  <c r="G42" i="11"/>
  <c r="F42" i="11"/>
  <c r="E42" i="11"/>
  <c r="E43" i="11" s="1"/>
  <c r="D42" i="11"/>
  <c r="B42" i="11"/>
  <c r="R40" i="11"/>
  <c r="R41" i="11" s="1"/>
  <c r="Q40" i="11"/>
  <c r="Q41" i="11" s="1"/>
  <c r="P40" i="11"/>
  <c r="P41" i="11" s="1"/>
  <c r="O40" i="11"/>
  <c r="O41" i="11" s="1"/>
  <c r="N40" i="11"/>
  <c r="N41" i="11" s="1"/>
  <c r="M40" i="11"/>
  <c r="M41" i="11" s="1"/>
  <c r="L40" i="11"/>
  <c r="L41" i="11" s="1"/>
  <c r="K40" i="11"/>
  <c r="K41" i="11" s="1"/>
  <c r="J40" i="11"/>
  <c r="J41" i="11" s="1"/>
  <c r="I40" i="11"/>
  <c r="I41" i="11" s="1"/>
  <c r="H40" i="11"/>
  <c r="H41" i="11" s="1"/>
  <c r="G40" i="11"/>
  <c r="G41" i="11" s="1"/>
  <c r="F40" i="11"/>
  <c r="F41" i="11" s="1"/>
  <c r="E40" i="11"/>
  <c r="E41" i="11" s="1"/>
  <c r="D40" i="11"/>
  <c r="D41" i="11" s="1"/>
  <c r="B40" i="11"/>
  <c r="R38" i="11"/>
  <c r="R39" i="11" s="1"/>
  <c r="Q38" i="11"/>
  <c r="Q39" i="11" s="1"/>
  <c r="P38" i="11"/>
  <c r="P39" i="11" s="1"/>
  <c r="O38" i="11"/>
  <c r="O39" i="11" s="1"/>
  <c r="N38" i="11"/>
  <c r="N39" i="11" s="1"/>
  <c r="M38" i="11"/>
  <c r="M39" i="11" s="1"/>
  <c r="L38" i="11"/>
  <c r="L39" i="11" s="1"/>
  <c r="K38" i="11"/>
  <c r="K39" i="11" s="1"/>
  <c r="J38" i="11"/>
  <c r="J39" i="11" s="1"/>
  <c r="I38" i="11"/>
  <c r="I39" i="11" s="1"/>
  <c r="H38" i="11"/>
  <c r="H39" i="11" s="1"/>
  <c r="G38" i="11"/>
  <c r="G39" i="11" s="1"/>
  <c r="F38" i="11"/>
  <c r="F39" i="11" s="1"/>
  <c r="D38" i="11"/>
  <c r="D39" i="11" s="1"/>
  <c r="B38" i="11"/>
  <c r="R36" i="11"/>
  <c r="Q36" i="11"/>
  <c r="P36" i="11"/>
  <c r="O36" i="11"/>
  <c r="N36" i="11"/>
  <c r="M36" i="11"/>
  <c r="L36" i="11"/>
  <c r="K36" i="11"/>
  <c r="J36" i="11"/>
  <c r="I36" i="11"/>
  <c r="H36" i="11"/>
  <c r="G36" i="11"/>
  <c r="F36" i="11"/>
  <c r="E36" i="11"/>
  <c r="D36" i="11"/>
  <c r="B36" i="11"/>
  <c r="D33" i="11"/>
  <c r="B33" i="11"/>
  <c r="R29" i="11"/>
  <c r="R30" i="11" s="1"/>
  <c r="Q29" i="11"/>
  <c r="Q30" i="11" s="1"/>
  <c r="P29" i="11"/>
  <c r="P30" i="11" s="1"/>
  <c r="O29" i="11"/>
  <c r="O30" i="11" s="1"/>
  <c r="N29" i="11"/>
  <c r="N30" i="11" s="1"/>
  <c r="M29" i="11"/>
  <c r="M30" i="11" s="1"/>
  <c r="L29" i="11"/>
  <c r="L30" i="11" s="1"/>
  <c r="K29" i="11"/>
  <c r="K30" i="11" s="1"/>
  <c r="J29" i="11"/>
  <c r="J30" i="11" s="1"/>
  <c r="I29" i="11"/>
  <c r="I30" i="11" s="1"/>
  <c r="H29" i="11"/>
  <c r="H30" i="11" s="1"/>
  <c r="G29" i="11"/>
  <c r="G30" i="11" s="1"/>
  <c r="F29" i="11"/>
  <c r="F30" i="11" s="1"/>
  <c r="E29" i="11"/>
  <c r="E30" i="11" s="1"/>
  <c r="D29" i="11"/>
  <c r="D30" i="11" s="1"/>
  <c r="B29" i="11"/>
  <c r="R27" i="11"/>
  <c r="R28" i="11" s="1"/>
  <c r="Q27" i="11"/>
  <c r="Q28" i="11" s="1"/>
  <c r="P27" i="11"/>
  <c r="P28" i="11" s="1"/>
  <c r="O27" i="11"/>
  <c r="O28" i="11" s="1"/>
  <c r="N27" i="11"/>
  <c r="N28" i="11" s="1"/>
  <c r="M27" i="11"/>
  <c r="M28" i="11" s="1"/>
  <c r="L27" i="11"/>
  <c r="L28" i="11" s="1"/>
  <c r="K27" i="11"/>
  <c r="K28" i="11" s="1"/>
  <c r="J27" i="11"/>
  <c r="J28" i="11" s="1"/>
  <c r="I27" i="11"/>
  <c r="I28" i="11" s="1"/>
  <c r="H27" i="11"/>
  <c r="H28" i="11" s="1"/>
  <c r="G27" i="11"/>
  <c r="G28" i="11" s="1"/>
  <c r="F27" i="11"/>
  <c r="F28" i="11" s="1"/>
  <c r="E27" i="11"/>
  <c r="E28" i="11" s="1"/>
  <c r="D27" i="11"/>
  <c r="D28" i="11" s="1"/>
  <c r="B27" i="11"/>
  <c r="R25" i="11"/>
  <c r="Q25" i="11"/>
  <c r="Q26" i="11" s="1"/>
  <c r="P25" i="11"/>
  <c r="O25" i="11"/>
  <c r="O26" i="11" s="1"/>
  <c r="N25" i="11"/>
  <c r="M25" i="11"/>
  <c r="M26" i="11" s="1"/>
  <c r="L25" i="11"/>
  <c r="K25" i="11"/>
  <c r="J25" i="11"/>
  <c r="I25" i="11"/>
  <c r="I26" i="11" s="1"/>
  <c r="H25" i="11"/>
  <c r="G25" i="11"/>
  <c r="G26" i="11" s="1"/>
  <c r="F25" i="11"/>
  <c r="E25" i="11"/>
  <c r="E26" i="11" s="1"/>
  <c r="D25" i="11"/>
  <c r="B25" i="11"/>
  <c r="R22" i="11"/>
  <c r="Q22" i="11"/>
  <c r="P22" i="11"/>
  <c r="P23" i="11" s="1"/>
  <c r="O22" i="11"/>
  <c r="N22" i="11"/>
  <c r="N23" i="11" s="1"/>
  <c r="M22" i="11"/>
  <c r="L22" i="11"/>
  <c r="K22" i="11"/>
  <c r="J22" i="11"/>
  <c r="I22" i="11"/>
  <c r="H22" i="11"/>
  <c r="H23" i="11" s="1"/>
  <c r="G22" i="11"/>
  <c r="F22" i="11"/>
  <c r="F23" i="11" s="1"/>
  <c r="E22" i="11"/>
  <c r="D22" i="11"/>
  <c r="B22" i="11"/>
  <c r="R20" i="11"/>
  <c r="R21" i="11" s="1"/>
  <c r="Q20" i="11"/>
  <c r="Q21" i="11" s="1"/>
  <c r="P20" i="11"/>
  <c r="P21" i="11" s="1"/>
  <c r="O20" i="11"/>
  <c r="O21" i="11" s="1"/>
  <c r="N20" i="11"/>
  <c r="N21" i="11" s="1"/>
  <c r="M20" i="11"/>
  <c r="M21" i="11" s="1"/>
  <c r="L20" i="11"/>
  <c r="L21" i="11" s="1"/>
  <c r="K20" i="11"/>
  <c r="K21" i="11" s="1"/>
  <c r="J20" i="11"/>
  <c r="J21" i="11" s="1"/>
  <c r="I20" i="11"/>
  <c r="I21" i="11" s="1"/>
  <c r="H20" i="11"/>
  <c r="H21" i="11" s="1"/>
  <c r="G20" i="11"/>
  <c r="G21" i="11" s="1"/>
  <c r="F20" i="11"/>
  <c r="F21" i="11" s="1"/>
  <c r="E20" i="11"/>
  <c r="E21" i="11" s="1"/>
  <c r="D20" i="11"/>
  <c r="D21" i="11" s="1"/>
  <c r="B20" i="11"/>
  <c r="R18" i="11"/>
  <c r="Q18" i="11"/>
  <c r="P18" i="11"/>
  <c r="O18" i="11"/>
  <c r="N18" i="11"/>
  <c r="M18" i="11"/>
  <c r="L18" i="11"/>
  <c r="K18" i="11"/>
  <c r="J18" i="11"/>
  <c r="I18" i="11"/>
  <c r="H18" i="11"/>
  <c r="G18" i="11"/>
  <c r="F18" i="11"/>
  <c r="E18" i="11"/>
  <c r="D18" i="11"/>
  <c r="B18" i="11"/>
  <c r="R16" i="11"/>
  <c r="Q16" i="11"/>
  <c r="P16" i="11"/>
  <c r="O16" i="11"/>
  <c r="N16" i="11"/>
  <c r="N17" i="11" s="1"/>
  <c r="M16" i="11"/>
  <c r="L16" i="11"/>
  <c r="K16" i="11"/>
  <c r="J16" i="11"/>
  <c r="I16" i="11"/>
  <c r="H16" i="11"/>
  <c r="G16" i="11"/>
  <c r="F16" i="11"/>
  <c r="E16" i="11"/>
  <c r="D16" i="11"/>
  <c r="B16" i="11"/>
  <c r="R14" i="11"/>
  <c r="R15" i="11" s="1"/>
  <c r="Q14" i="11"/>
  <c r="Q15" i="11" s="1"/>
  <c r="P14" i="11"/>
  <c r="P15" i="11" s="1"/>
  <c r="O14" i="11"/>
  <c r="O15" i="11" s="1"/>
  <c r="N14" i="11"/>
  <c r="N15" i="11" s="1"/>
  <c r="M14" i="11"/>
  <c r="M15" i="11" s="1"/>
  <c r="L14" i="11"/>
  <c r="L15" i="11" s="1"/>
  <c r="K14" i="11"/>
  <c r="K15" i="11" s="1"/>
  <c r="J14" i="11"/>
  <c r="J15" i="11" s="1"/>
  <c r="I14" i="11"/>
  <c r="I15" i="11" s="1"/>
  <c r="H14" i="11"/>
  <c r="H15" i="11" s="1"/>
  <c r="G14" i="11"/>
  <c r="G15" i="11" s="1"/>
  <c r="F14" i="11"/>
  <c r="F15" i="11" s="1"/>
  <c r="B14" i="11"/>
  <c r="R130" i="11"/>
  <c r="Q96" i="11"/>
  <c r="P96" i="11"/>
  <c r="O96" i="11"/>
  <c r="N96" i="11"/>
  <c r="M130" i="11"/>
  <c r="L130" i="11"/>
  <c r="K130" i="11"/>
  <c r="J130" i="11"/>
  <c r="I96" i="11"/>
  <c r="H96" i="11"/>
  <c r="G96" i="11"/>
  <c r="F96" i="11"/>
  <c r="E96" i="11"/>
  <c r="D130" i="11"/>
  <c r="R11" i="11"/>
  <c r="Q11" i="11"/>
  <c r="P11" i="11"/>
  <c r="O11" i="11"/>
  <c r="N11" i="11"/>
  <c r="M11" i="11"/>
  <c r="L11" i="11"/>
  <c r="K11" i="11"/>
  <c r="J11" i="11"/>
  <c r="I11" i="11"/>
  <c r="H11" i="11"/>
  <c r="G11" i="11"/>
  <c r="F11" i="11"/>
  <c r="E11" i="11"/>
  <c r="D11" i="11"/>
  <c r="AC9" i="11"/>
  <c r="AC8" i="11"/>
  <c r="G8" i="11"/>
  <c r="AC7" i="11"/>
  <c r="G7" i="11"/>
  <c r="AC6" i="11"/>
  <c r="G6" i="11"/>
  <c r="AC5" i="11"/>
  <c r="G5" i="11"/>
  <c r="AC4" i="11"/>
  <c r="AC3" i="11"/>
  <c r="N1" i="11"/>
  <c r="O1" i="11" s="1"/>
  <c r="P1" i="11" s="1"/>
  <c r="Q1" i="11" s="1"/>
  <c r="R1" i="11" s="1"/>
  <c r="S1" i="11" s="1"/>
  <c r="T1" i="11" s="1"/>
  <c r="U1" i="11" s="1"/>
  <c r="V1" i="11" s="1"/>
  <c r="Z1" i="11" s="1"/>
  <c r="G1" i="11"/>
  <c r="H1" i="11" s="1"/>
  <c r="I1" i="11" s="1"/>
  <c r="J1" i="11" s="1"/>
  <c r="K1" i="11" s="1"/>
  <c r="L1" i="11" s="1"/>
  <c r="F42" i="9"/>
  <c r="F41" i="9"/>
  <c r="F40" i="9"/>
  <c r="F32" i="9"/>
  <c r="H55" i="11"/>
  <c r="F24" i="9"/>
  <c r="F23" i="9"/>
  <c r="D22" i="9"/>
  <c r="D21" i="9"/>
  <c r="D20" i="9"/>
  <c r="F20" i="9" s="1"/>
  <c r="F18" i="9"/>
  <c r="X17" i="9"/>
  <c r="W17" i="9"/>
  <c r="V17" i="9"/>
  <c r="U17" i="9"/>
  <c r="T17" i="9"/>
  <c r="S17" i="9"/>
  <c r="R17" i="9"/>
  <c r="R31" i="9" s="1"/>
  <c r="Q17" i="9"/>
  <c r="Q31" i="9" s="1"/>
  <c r="P17" i="9"/>
  <c r="O17" i="9"/>
  <c r="N17" i="9"/>
  <c r="M17" i="9"/>
  <c r="L17" i="9"/>
  <c r="L31" i="9" s="1"/>
  <c r="K17" i="9"/>
  <c r="K31" i="9" s="1"/>
  <c r="J17" i="9"/>
  <c r="F17" i="9"/>
  <c r="X16" i="9"/>
  <c r="X34" i="9" s="1"/>
  <c r="X36" i="9" s="1"/>
  <c r="X38" i="9" s="1"/>
  <c r="W16" i="9"/>
  <c r="W34" i="9" s="1"/>
  <c r="W36" i="9" s="1"/>
  <c r="W38" i="9" s="1"/>
  <c r="V16" i="9"/>
  <c r="V34" i="9" s="1"/>
  <c r="V36" i="9" s="1"/>
  <c r="V38" i="9" s="1"/>
  <c r="U16" i="9"/>
  <c r="U34" i="9" s="1"/>
  <c r="U36" i="9" s="1"/>
  <c r="U38" i="9" s="1"/>
  <c r="T16" i="9"/>
  <c r="T34" i="9" s="1"/>
  <c r="T36" i="9" s="1"/>
  <c r="T38" i="9" s="1"/>
  <c r="S16" i="9"/>
  <c r="S34" i="9" s="1"/>
  <c r="S36" i="9" s="1"/>
  <c r="S38" i="9" s="1"/>
  <c r="R16" i="9"/>
  <c r="R34" i="9" s="1"/>
  <c r="R36" i="9" s="1"/>
  <c r="R38" i="9" s="1"/>
  <c r="Q16" i="9"/>
  <c r="Q34" i="9" s="1"/>
  <c r="Q36" i="9" s="1"/>
  <c r="Q38" i="9" s="1"/>
  <c r="P16" i="9"/>
  <c r="P34" i="9" s="1"/>
  <c r="P36" i="9" s="1"/>
  <c r="P38" i="9" s="1"/>
  <c r="O16" i="9"/>
  <c r="O34" i="9" s="1"/>
  <c r="O36" i="9" s="1"/>
  <c r="O38" i="9" s="1"/>
  <c r="N16" i="9"/>
  <c r="N34" i="9" s="1"/>
  <c r="N36" i="9" s="1"/>
  <c r="N38" i="9" s="1"/>
  <c r="M16" i="9"/>
  <c r="M34" i="9" s="1"/>
  <c r="M36" i="9" s="1"/>
  <c r="M38" i="9" s="1"/>
  <c r="L16" i="9"/>
  <c r="L34" i="9" s="1"/>
  <c r="L36" i="9" s="1"/>
  <c r="L38" i="9" s="1"/>
  <c r="K16" i="9"/>
  <c r="K34" i="9" s="1"/>
  <c r="K36" i="9" s="1"/>
  <c r="K38" i="9" s="1"/>
  <c r="J16" i="9"/>
  <c r="F16" i="9"/>
  <c r="X14" i="9"/>
  <c r="W14" i="9"/>
  <c r="V14" i="9"/>
  <c r="U14" i="9"/>
  <c r="T14" i="9"/>
  <c r="S14" i="9"/>
  <c r="R14" i="9"/>
  <c r="Q14" i="9"/>
  <c r="P14" i="9"/>
  <c r="O14" i="9"/>
  <c r="N14" i="9"/>
  <c r="M14" i="9"/>
  <c r="L14" i="9"/>
  <c r="K14" i="9"/>
  <c r="J14" i="9"/>
  <c r="F14" i="9"/>
  <c r="K13" i="9"/>
  <c r="L13" i="9" s="1"/>
  <c r="M13" i="9" s="1"/>
  <c r="N13" i="9" s="1"/>
  <c r="O13" i="9" s="1"/>
  <c r="P13" i="9" s="1"/>
  <c r="Q13" i="9" s="1"/>
  <c r="R13" i="9" s="1"/>
  <c r="S13" i="9" s="1"/>
  <c r="T13" i="9" s="1"/>
  <c r="U13" i="9" s="1"/>
  <c r="V13" i="9" s="1"/>
  <c r="W13" i="9" s="1"/>
  <c r="X13" i="9" s="1"/>
  <c r="F13" i="9"/>
  <c r="F12" i="9"/>
  <c r="F11" i="9"/>
  <c r="F10" i="9"/>
  <c r="F9" i="9"/>
  <c r="F8" i="9"/>
  <c r="F2" i="9"/>
  <c r="K10" i="9" s="1"/>
  <c r="D1" i="9"/>
  <c r="D64" i="2"/>
  <c r="D65" i="2" s="1"/>
  <c r="E61" i="2"/>
  <c r="D61" i="2"/>
  <c r="E60" i="2"/>
  <c r="D60" i="2"/>
  <c r="D29" i="6"/>
  <c r="E29" i="6" s="1"/>
  <c r="D28" i="6"/>
  <c r="E28" i="6" s="1"/>
  <c r="E26" i="6"/>
  <c r="E25" i="6"/>
  <c r="E24" i="6"/>
  <c r="E23" i="6"/>
  <c r="E18" i="6"/>
  <c r="E17" i="6"/>
  <c r="E16" i="6"/>
  <c r="E15" i="6"/>
  <c r="E14" i="6"/>
  <c r="E13" i="6"/>
  <c r="E12" i="6"/>
  <c r="E11" i="6"/>
  <c r="E10" i="6"/>
  <c r="E9" i="6"/>
  <c r="E8" i="6"/>
  <c r="E7" i="6"/>
  <c r="E6" i="6"/>
  <c r="C74" i="11" l="1"/>
  <c r="C89" i="11" s="1"/>
  <c r="I19" i="11"/>
  <c r="Q19" i="11"/>
  <c r="G37" i="11"/>
  <c r="Q115" i="11"/>
  <c r="Q17" i="11"/>
  <c r="J19" i="11"/>
  <c r="H37" i="11"/>
  <c r="I118" i="11"/>
  <c r="I43" i="11"/>
  <c r="Q118" i="11"/>
  <c r="Q43" i="11"/>
  <c r="D115" i="11"/>
  <c r="D17" i="11"/>
  <c r="L19" i="11"/>
  <c r="D116" i="11"/>
  <c r="D23" i="11"/>
  <c r="L116" i="11"/>
  <c r="L23" i="11"/>
  <c r="D117" i="11"/>
  <c r="D26" i="11"/>
  <c r="L117" i="11"/>
  <c r="L26" i="11"/>
  <c r="E19" i="11"/>
  <c r="K37" i="11"/>
  <c r="D118" i="11"/>
  <c r="D43" i="11"/>
  <c r="L118" i="11"/>
  <c r="L43" i="11"/>
  <c r="D119" i="11"/>
  <c r="D47" i="11"/>
  <c r="L119" i="11"/>
  <c r="L47" i="11"/>
  <c r="D120" i="11"/>
  <c r="D49" i="11"/>
  <c r="L120" i="11"/>
  <c r="L49" i="11"/>
  <c r="I115" i="11"/>
  <c r="I17" i="11"/>
  <c r="I116" i="11"/>
  <c r="I23" i="11"/>
  <c r="P119" i="11"/>
  <c r="P47" i="11"/>
  <c r="H120" i="11"/>
  <c r="H49" i="11"/>
  <c r="J115" i="11"/>
  <c r="J17" i="11"/>
  <c r="R115" i="11"/>
  <c r="R17" i="11"/>
  <c r="R116" i="11"/>
  <c r="R23" i="11"/>
  <c r="J117" i="11"/>
  <c r="J26" i="11"/>
  <c r="R117" i="11"/>
  <c r="R26" i="11"/>
  <c r="P37" i="11"/>
  <c r="I37" i="11"/>
  <c r="J120" i="11"/>
  <c r="J49" i="11"/>
  <c r="R120" i="11"/>
  <c r="R49" i="11"/>
  <c r="L115" i="11"/>
  <c r="L17" i="11"/>
  <c r="D19" i="11"/>
  <c r="J37" i="11"/>
  <c r="R37" i="11"/>
  <c r="K120" i="11"/>
  <c r="K49" i="11"/>
  <c r="E115" i="11"/>
  <c r="E17" i="11"/>
  <c r="M115" i="11"/>
  <c r="M17" i="11"/>
  <c r="M19" i="11"/>
  <c r="E116" i="11"/>
  <c r="E23" i="11"/>
  <c r="M116" i="11"/>
  <c r="M23" i="11"/>
  <c r="F115" i="11"/>
  <c r="F17" i="11"/>
  <c r="F19" i="11"/>
  <c r="N19" i="11"/>
  <c r="F117" i="11"/>
  <c r="F26" i="11"/>
  <c r="N117" i="11"/>
  <c r="N26" i="11"/>
  <c r="D37" i="11"/>
  <c r="L37" i="11"/>
  <c r="M120" i="11"/>
  <c r="M49" i="11"/>
  <c r="Q116" i="11"/>
  <c r="Q23" i="11"/>
  <c r="O37" i="11"/>
  <c r="R19" i="11"/>
  <c r="J116" i="11"/>
  <c r="J23" i="11"/>
  <c r="I120" i="11"/>
  <c r="I49" i="11"/>
  <c r="K19" i="11"/>
  <c r="K116" i="11"/>
  <c r="K23" i="11"/>
  <c r="Q37" i="11"/>
  <c r="H118" i="11"/>
  <c r="H43" i="11"/>
  <c r="P118" i="11"/>
  <c r="P43" i="11"/>
  <c r="H119" i="11"/>
  <c r="H47" i="11"/>
  <c r="P120" i="11"/>
  <c r="P49" i="11"/>
  <c r="I119" i="11"/>
  <c r="I47" i="11"/>
  <c r="Q119" i="11"/>
  <c r="Q47" i="11"/>
  <c r="K115" i="11"/>
  <c r="K17" i="11"/>
  <c r="K117" i="11"/>
  <c r="K26" i="11"/>
  <c r="J118" i="11"/>
  <c r="J43" i="11"/>
  <c r="R118" i="11"/>
  <c r="R43" i="11"/>
  <c r="G115" i="11"/>
  <c r="G17" i="11"/>
  <c r="O115" i="11"/>
  <c r="O17" i="11"/>
  <c r="G19" i="11"/>
  <c r="O19" i="11"/>
  <c r="G116" i="11"/>
  <c r="G23" i="11"/>
  <c r="O116" i="11"/>
  <c r="O23" i="11"/>
  <c r="E37" i="11"/>
  <c r="M37" i="11"/>
  <c r="F118" i="11"/>
  <c r="F43" i="11"/>
  <c r="N118" i="11"/>
  <c r="N43" i="11"/>
  <c r="F119" i="11"/>
  <c r="F47" i="11"/>
  <c r="N119" i="11"/>
  <c r="N47" i="11"/>
  <c r="F120" i="11"/>
  <c r="F49" i="11"/>
  <c r="N120" i="11"/>
  <c r="N49" i="11"/>
  <c r="H115" i="11"/>
  <c r="H17" i="11"/>
  <c r="P115" i="11"/>
  <c r="P17" i="11"/>
  <c r="H19" i="11"/>
  <c r="P19" i="11"/>
  <c r="H117" i="11"/>
  <c r="H26" i="11"/>
  <c r="P117" i="11"/>
  <c r="P26" i="11"/>
  <c r="F37" i="11"/>
  <c r="N37" i="11"/>
  <c r="G118" i="11"/>
  <c r="G43" i="11"/>
  <c r="O118" i="11"/>
  <c r="O43" i="11"/>
  <c r="G120" i="11"/>
  <c r="G49" i="11"/>
  <c r="O120" i="11"/>
  <c r="O49" i="11"/>
  <c r="D106" i="11"/>
  <c r="F82" i="11"/>
  <c r="N82" i="11"/>
  <c r="K82" i="11"/>
  <c r="G82" i="11"/>
  <c r="O82" i="11"/>
  <c r="M82" i="11"/>
  <c r="H82" i="11"/>
  <c r="P82" i="11"/>
  <c r="I82" i="11"/>
  <c r="Q82" i="11"/>
  <c r="E82" i="11"/>
  <c r="J82" i="11"/>
  <c r="R82" i="11"/>
  <c r="L82" i="11"/>
  <c r="D82" i="11"/>
  <c r="D83" i="11" s="1"/>
  <c r="K56" i="11"/>
  <c r="I56" i="11"/>
  <c r="R56" i="11"/>
  <c r="Q56" i="11"/>
  <c r="F56" i="11"/>
  <c r="E56" i="11"/>
  <c r="G56" i="11"/>
  <c r="D56" i="11"/>
  <c r="O56" i="11"/>
  <c r="J56" i="11"/>
  <c r="N56" i="11"/>
  <c r="P56" i="11"/>
  <c r="M56" i="11"/>
  <c r="H56" i="11"/>
  <c r="L56" i="11"/>
  <c r="O127" i="11"/>
  <c r="I127" i="11"/>
  <c r="Q127" i="11"/>
  <c r="J127" i="11"/>
  <c r="R127" i="11"/>
  <c r="K127" i="11"/>
  <c r="P127" i="11"/>
  <c r="L127" i="11"/>
  <c r="M127" i="11"/>
  <c r="N127" i="11"/>
  <c r="H127" i="11"/>
  <c r="G127" i="11"/>
  <c r="M43" i="4"/>
  <c r="M40" i="4"/>
  <c r="M39" i="4"/>
  <c r="M36" i="4"/>
  <c r="M45" i="4"/>
  <c r="M37" i="4"/>
  <c r="M38" i="4"/>
  <c r="M41" i="4"/>
  <c r="M42" i="4"/>
  <c r="M35" i="4"/>
  <c r="F127" i="11"/>
  <c r="E127" i="11"/>
  <c r="D127" i="11"/>
  <c r="D29" i="9"/>
  <c r="F29" i="9" s="1"/>
  <c r="D26" i="9"/>
  <c r="F26" i="9" s="1"/>
  <c r="D27" i="9"/>
  <c r="F27" i="9" s="1"/>
  <c r="D35" i="9"/>
  <c r="F35" i="9" s="1"/>
  <c r="D28" i="9"/>
  <c r="F28" i="9" s="1"/>
  <c r="D34" i="9"/>
  <c r="F34" i="9" s="1"/>
  <c r="S31" i="9"/>
  <c r="M61" i="11" s="1"/>
  <c r="M66" i="11" s="1"/>
  <c r="M67" i="11" s="1"/>
  <c r="T31" i="9"/>
  <c r="N61" i="11" s="1"/>
  <c r="N66" i="11" s="1"/>
  <c r="N67" i="11" s="1"/>
  <c r="U31" i="9"/>
  <c r="O61" i="11" s="1"/>
  <c r="O66" i="11" s="1"/>
  <c r="O67" i="11" s="1"/>
  <c r="O31" i="9"/>
  <c r="I61" i="11" s="1"/>
  <c r="I66" i="11" s="1"/>
  <c r="I67" i="11" s="1"/>
  <c r="W31" i="9"/>
  <c r="Q61" i="11" s="1"/>
  <c r="Q66" i="11" s="1"/>
  <c r="Q67" i="11" s="1"/>
  <c r="M31" i="9"/>
  <c r="G61" i="11" s="1"/>
  <c r="G66" i="11" s="1"/>
  <c r="G67" i="11" s="1"/>
  <c r="N31" i="9"/>
  <c r="H61" i="11" s="1"/>
  <c r="H66" i="11" s="1"/>
  <c r="H67" i="11" s="1"/>
  <c r="V31" i="9"/>
  <c r="P61" i="11" s="1"/>
  <c r="P66" i="11" s="1"/>
  <c r="P67" i="11" s="1"/>
  <c r="P31" i="9"/>
  <c r="J61" i="11" s="1"/>
  <c r="J66" i="11" s="1"/>
  <c r="J67" i="11" s="1"/>
  <c r="X31" i="9"/>
  <c r="R61" i="11" s="1"/>
  <c r="R66" i="11" s="1"/>
  <c r="R67" i="11" s="1"/>
  <c r="J31" i="9"/>
  <c r="D61" i="11" s="1"/>
  <c r="D30" i="9"/>
  <c r="D38" i="9"/>
  <c r="D31" i="9"/>
  <c r="F31" i="9" s="1"/>
  <c r="D25" i="9"/>
  <c r="F25" i="9" s="1"/>
  <c r="D39" i="9"/>
  <c r="M39" i="9"/>
  <c r="E64" i="2"/>
  <c r="E65" i="2" s="1"/>
  <c r="J34" i="9"/>
  <c r="N114" i="11"/>
  <c r="F114" i="11"/>
  <c r="K122" i="11"/>
  <c r="C155" i="11"/>
  <c r="M114" i="11"/>
  <c r="E114" i="11"/>
  <c r="D122" i="11"/>
  <c r="L122" i="11"/>
  <c r="L114" i="11"/>
  <c r="E122" i="11"/>
  <c r="M122" i="11"/>
  <c r="K114" i="11"/>
  <c r="F122" i="11"/>
  <c r="N122" i="11"/>
  <c r="R114" i="11"/>
  <c r="J114" i="11"/>
  <c r="G121" i="11"/>
  <c r="O121" i="11"/>
  <c r="Q114" i="11"/>
  <c r="I114" i="11"/>
  <c r="P114" i="11"/>
  <c r="H114" i="11"/>
  <c r="I122" i="11"/>
  <c r="Q122" i="11"/>
  <c r="O114" i="11"/>
  <c r="G114" i="11"/>
  <c r="D114" i="11"/>
  <c r="S39" i="9"/>
  <c r="M68" i="11" s="1"/>
  <c r="M73" i="11" s="1"/>
  <c r="M74" i="11" s="1"/>
  <c r="K39" i="9"/>
  <c r="M48" i="4"/>
  <c r="U39" i="9"/>
  <c r="O68" i="11" s="1"/>
  <c r="O73" i="11" s="1"/>
  <c r="O74" i="11" s="1"/>
  <c r="M47" i="4"/>
  <c r="O39" i="9"/>
  <c r="I68" i="11" s="1"/>
  <c r="I73" i="11" s="1"/>
  <c r="I74" i="11" s="1"/>
  <c r="W39" i="9"/>
  <c r="Q68" i="11" s="1"/>
  <c r="Q73" i="11" s="1"/>
  <c r="Q74" i="11" s="1"/>
  <c r="Q39" i="9"/>
  <c r="K68" i="11" s="1"/>
  <c r="K73" i="11" s="1"/>
  <c r="K74" i="11" s="1"/>
  <c r="R39" i="9"/>
  <c r="L68" i="11" s="1"/>
  <c r="L73" i="11" s="1"/>
  <c r="L74" i="11" s="1"/>
  <c r="M34" i="4"/>
  <c r="M44" i="4"/>
  <c r="M46" i="4"/>
  <c r="N39" i="9"/>
  <c r="H68" i="11" s="1"/>
  <c r="H73" i="11" s="1"/>
  <c r="H74" i="11" s="1"/>
  <c r="V39" i="9"/>
  <c r="P68" i="11" s="1"/>
  <c r="P73" i="11" s="1"/>
  <c r="P74" i="11" s="1"/>
  <c r="L39" i="9"/>
  <c r="T39" i="9"/>
  <c r="N68" i="11" s="1"/>
  <c r="N73" i="11" s="1"/>
  <c r="N74" i="11" s="1"/>
  <c r="X39" i="9"/>
  <c r="R68" i="11" s="1"/>
  <c r="R73" i="11" s="1"/>
  <c r="R74" i="11" s="1"/>
  <c r="P39" i="9"/>
  <c r="J68" i="11" s="1"/>
  <c r="J73" i="11" s="1"/>
  <c r="J74" i="11" s="1"/>
  <c r="Q120" i="11"/>
  <c r="K118" i="11"/>
  <c r="J96" i="11"/>
  <c r="R119" i="11"/>
  <c r="O122" i="11"/>
  <c r="N115" i="11"/>
  <c r="R96" i="11"/>
  <c r="G122" i="11"/>
  <c r="J119" i="11"/>
  <c r="H121" i="11"/>
  <c r="P121" i="11"/>
  <c r="E30" i="9"/>
  <c r="C60" i="11"/>
  <c r="K96" i="11"/>
  <c r="F116" i="11"/>
  <c r="N116" i="11"/>
  <c r="E117" i="11"/>
  <c r="M117" i="11"/>
  <c r="K119" i="11"/>
  <c r="I121" i="11"/>
  <c r="Q121" i="11"/>
  <c r="H122" i="11"/>
  <c r="P122" i="11"/>
  <c r="F130" i="11"/>
  <c r="N130" i="11"/>
  <c r="E130" i="11"/>
  <c r="D96" i="11"/>
  <c r="C41" i="4" s="1"/>
  <c r="L96" i="11"/>
  <c r="E118" i="11"/>
  <c r="M118" i="11"/>
  <c r="J121" i="11"/>
  <c r="R121" i="11"/>
  <c r="G130" i="11"/>
  <c r="O130" i="11"/>
  <c r="E21" i="9"/>
  <c r="F21" i="9" s="1"/>
  <c r="E38" i="9"/>
  <c r="M96" i="11"/>
  <c r="H116" i="11"/>
  <c r="P116" i="11"/>
  <c r="G117" i="11"/>
  <c r="O117" i="11"/>
  <c r="E119" i="11"/>
  <c r="M119" i="11"/>
  <c r="K121" i="11"/>
  <c r="J122" i="11"/>
  <c r="R122" i="11"/>
  <c r="H130" i="11"/>
  <c r="P130" i="11"/>
  <c r="D121" i="11"/>
  <c r="L121" i="11"/>
  <c r="I130" i="11"/>
  <c r="Q130" i="11"/>
  <c r="E39" i="9"/>
  <c r="F22" i="9"/>
  <c r="I117" i="11"/>
  <c r="Q117" i="11"/>
  <c r="G119" i="11"/>
  <c r="O119" i="11"/>
  <c r="E121" i="11"/>
  <c r="M121" i="11"/>
  <c r="F121" i="11"/>
  <c r="N121" i="11"/>
  <c r="F61" i="11"/>
  <c r="F66" i="11" s="1"/>
  <c r="F67" i="11" s="1"/>
  <c r="L10" i="9"/>
  <c r="L61" i="11"/>
  <c r="L66" i="11" s="1"/>
  <c r="L67" i="11" s="1"/>
  <c r="E61" i="11"/>
  <c r="E66" i="11" s="1"/>
  <c r="E67" i="11" s="1"/>
  <c r="K61" i="11"/>
  <c r="K66" i="11" s="1"/>
  <c r="K67" i="11" s="1"/>
  <c r="C43" i="4" l="1"/>
  <c r="C40" i="4"/>
  <c r="C39" i="4"/>
  <c r="C38" i="4"/>
  <c r="C44" i="4"/>
  <c r="C34" i="4"/>
  <c r="C37" i="4"/>
  <c r="C42" i="4"/>
  <c r="C36" i="4"/>
  <c r="C35" i="4"/>
  <c r="G68" i="11"/>
  <c r="G73" i="11" s="1"/>
  <c r="G74" i="11" s="1"/>
  <c r="M22" i="9"/>
  <c r="G87" i="11" s="1"/>
  <c r="G88" i="11" s="1"/>
  <c r="G89" i="11" s="1"/>
  <c r="F68" i="11"/>
  <c r="F73" i="11" s="1"/>
  <c r="F74" i="11" s="1"/>
  <c r="L22" i="9"/>
  <c r="F87" i="11" s="1"/>
  <c r="F88" i="11" s="1"/>
  <c r="F89" i="11" s="1"/>
  <c r="E68" i="11"/>
  <c r="E73" i="11" s="1"/>
  <c r="E74" i="11" s="1"/>
  <c r="K22" i="9"/>
  <c r="E87" i="11" s="1"/>
  <c r="E88" i="11" s="1"/>
  <c r="E89" i="11" s="1"/>
  <c r="J84" i="11"/>
  <c r="J83" i="11"/>
  <c r="K83" i="11"/>
  <c r="K84" i="11"/>
  <c r="I83" i="11"/>
  <c r="I84" i="11"/>
  <c r="F84" i="11"/>
  <c r="F83" i="11"/>
  <c r="Q83" i="11"/>
  <c r="Q84" i="11"/>
  <c r="P84" i="11"/>
  <c r="P83" i="11"/>
  <c r="G83" i="11"/>
  <c r="G84" i="11"/>
  <c r="E84" i="11"/>
  <c r="E83" i="11"/>
  <c r="N84" i="11"/>
  <c r="N83" i="11"/>
  <c r="H83" i="11"/>
  <c r="H84" i="11"/>
  <c r="L84" i="11"/>
  <c r="L83" i="11"/>
  <c r="M84" i="11"/>
  <c r="M83" i="11"/>
  <c r="R84" i="11"/>
  <c r="R83" i="11"/>
  <c r="O84" i="11"/>
  <c r="O83" i="11"/>
  <c r="D84" i="11"/>
  <c r="D85" i="11" s="1"/>
  <c r="D86" i="11" s="1"/>
  <c r="D66" i="11"/>
  <c r="D67" i="11" s="1"/>
  <c r="P58" i="11"/>
  <c r="P57" i="11"/>
  <c r="R58" i="11"/>
  <c r="R57" i="11"/>
  <c r="J58" i="11"/>
  <c r="J57" i="11"/>
  <c r="I57" i="11"/>
  <c r="I58" i="11"/>
  <c r="Q58" i="11"/>
  <c r="Q57" i="11"/>
  <c r="N58" i="11"/>
  <c r="N57" i="11"/>
  <c r="O57" i="11"/>
  <c r="O58" i="11"/>
  <c r="K58" i="11"/>
  <c r="K57" i="11"/>
  <c r="D57" i="11"/>
  <c r="D58" i="11"/>
  <c r="L57" i="11"/>
  <c r="L58" i="11"/>
  <c r="G57" i="11"/>
  <c r="G58" i="11"/>
  <c r="H57" i="11"/>
  <c r="H58" i="11"/>
  <c r="E58" i="11"/>
  <c r="E57" i="11"/>
  <c r="M58" i="11"/>
  <c r="M57" i="11"/>
  <c r="F57" i="11"/>
  <c r="F58" i="11"/>
  <c r="J36" i="9"/>
  <c r="F38" i="9"/>
  <c r="F30" i="9"/>
  <c r="F39" i="9"/>
  <c r="C116" i="11"/>
  <c r="C156" i="11"/>
  <c r="M10" i="9"/>
  <c r="C86" i="11"/>
  <c r="C67" i="11"/>
  <c r="C80" i="11" s="1"/>
  <c r="H59" i="11" l="1"/>
  <c r="H60" i="11" s="1"/>
  <c r="I59" i="11"/>
  <c r="I60" i="11" s="1"/>
  <c r="G85" i="11"/>
  <c r="G86" i="11" s="1"/>
  <c r="I85" i="11"/>
  <c r="I86" i="11" s="1"/>
  <c r="H85" i="11"/>
  <c r="H86" i="11" s="1"/>
  <c r="R85" i="11"/>
  <c r="R86" i="11" s="1"/>
  <c r="Q85" i="11"/>
  <c r="Q86" i="11" s="1"/>
  <c r="J85" i="11"/>
  <c r="J86" i="11" s="1"/>
  <c r="K85" i="11"/>
  <c r="K86" i="11" s="1"/>
  <c r="M85" i="11"/>
  <c r="M86" i="11" s="1"/>
  <c r="E85" i="11"/>
  <c r="E86" i="11" s="1"/>
  <c r="F85" i="11"/>
  <c r="F86" i="11" s="1"/>
  <c r="O85" i="11"/>
  <c r="O86" i="11" s="1"/>
  <c r="P85" i="11"/>
  <c r="P86" i="11" s="1"/>
  <c r="L85" i="11"/>
  <c r="L86" i="11" s="1"/>
  <c r="N85" i="11"/>
  <c r="N86" i="11" s="1"/>
  <c r="F59" i="11"/>
  <c r="F60" i="11" s="1"/>
  <c r="P59" i="11"/>
  <c r="P60" i="11" s="1"/>
  <c r="E59" i="11"/>
  <c r="E60" i="11" s="1"/>
  <c r="Q59" i="11"/>
  <c r="Q60" i="11" s="1"/>
  <c r="G59" i="11"/>
  <c r="G60" i="11" s="1"/>
  <c r="O59" i="11"/>
  <c r="O60" i="11" s="1"/>
  <c r="L59" i="11"/>
  <c r="L60" i="11" s="1"/>
  <c r="R59" i="11"/>
  <c r="R60" i="11" s="1"/>
  <c r="K59" i="11"/>
  <c r="K60" i="11" s="1"/>
  <c r="J59" i="11"/>
  <c r="J60" i="11" s="1"/>
  <c r="M59" i="11"/>
  <c r="M60" i="11" s="1"/>
  <c r="N59" i="11"/>
  <c r="N60" i="11" s="1"/>
  <c r="D59" i="11"/>
  <c r="D60" i="11" s="1"/>
  <c r="J38" i="9"/>
  <c r="J39" i="9" s="1"/>
  <c r="C117" i="11"/>
  <c r="C157" i="11"/>
  <c r="M123" i="11"/>
  <c r="E123" i="11"/>
  <c r="L123" i="11"/>
  <c r="D123" i="11"/>
  <c r="K123" i="11"/>
  <c r="F123" i="11"/>
  <c r="R123" i="11"/>
  <c r="J123" i="11"/>
  <c r="Q123" i="11"/>
  <c r="I123" i="11"/>
  <c r="P123" i="11"/>
  <c r="H123" i="11"/>
  <c r="N123" i="11"/>
  <c r="O123" i="11"/>
  <c r="G123" i="11"/>
  <c r="N10" i="9"/>
  <c r="D68" i="11" l="1"/>
  <c r="D73" i="11" s="1"/>
  <c r="D74" i="11" s="1"/>
  <c r="J22" i="9"/>
  <c r="D87" i="11" s="1"/>
  <c r="D88" i="11" s="1"/>
  <c r="I125" i="11"/>
  <c r="N125" i="11"/>
  <c r="L125" i="11"/>
  <c r="Q125" i="11"/>
  <c r="M125" i="11"/>
  <c r="E125" i="11"/>
  <c r="J125" i="11"/>
  <c r="P125" i="11"/>
  <c r="D125" i="11"/>
  <c r="K125" i="11"/>
  <c r="R125" i="11"/>
  <c r="O125" i="11"/>
  <c r="G125" i="11"/>
  <c r="H125" i="11"/>
  <c r="F125" i="11"/>
  <c r="G92" i="11"/>
  <c r="G98" i="11" s="1"/>
  <c r="P92" i="11"/>
  <c r="P98" i="11" s="1"/>
  <c r="Q92" i="11"/>
  <c r="Q98" i="11" s="1"/>
  <c r="L92" i="11"/>
  <c r="L98" i="11" s="1"/>
  <c r="N92" i="11"/>
  <c r="N98" i="11" s="1"/>
  <c r="H92" i="11"/>
  <c r="H98" i="11" s="1"/>
  <c r="J92" i="11"/>
  <c r="J98" i="11" s="1"/>
  <c r="R92" i="11"/>
  <c r="R98" i="11" s="1"/>
  <c r="F92" i="11"/>
  <c r="F98" i="11" s="1"/>
  <c r="M92" i="11"/>
  <c r="M98" i="11" s="1"/>
  <c r="O92" i="11"/>
  <c r="O98" i="11" s="1"/>
  <c r="I92" i="11"/>
  <c r="I98" i="11" s="1"/>
  <c r="K92" i="11"/>
  <c r="K98" i="11" s="1"/>
  <c r="E92" i="11"/>
  <c r="C158" i="11"/>
  <c r="C118" i="11"/>
  <c r="O10" i="9"/>
  <c r="J105" i="11" l="1"/>
  <c r="J128" i="11"/>
  <c r="J135" i="11" s="1"/>
  <c r="K105" i="11"/>
  <c r="K128" i="11"/>
  <c r="K135" i="11" s="1"/>
  <c r="N105" i="11"/>
  <c r="N128" i="11"/>
  <c r="N135" i="11" s="1"/>
  <c r="H105" i="11"/>
  <c r="H128" i="11"/>
  <c r="H135" i="11" s="1"/>
  <c r="L105" i="11"/>
  <c r="L128" i="11"/>
  <c r="L135" i="11" s="1"/>
  <c r="O105" i="11"/>
  <c r="O128" i="11"/>
  <c r="O135" i="11" s="1"/>
  <c r="Q105" i="11"/>
  <c r="Q128" i="11"/>
  <c r="Q135" i="11" s="1"/>
  <c r="M105" i="11"/>
  <c r="M128" i="11"/>
  <c r="M135" i="11" s="1"/>
  <c r="P105" i="11"/>
  <c r="P128" i="11"/>
  <c r="P135" i="11" s="1"/>
  <c r="I105" i="11"/>
  <c r="I128" i="11"/>
  <c r="I135" i="11" s="1"/>
  <c r="G105" i="11"/>
  <c r="G128" i="11"/>
  <c r="G135" i="11" s="1"/>
  <c r="F105" i="11"/>
  <c r="F128" i="11"/>
  <c r="F135" i="11" s="1"/>
  <c r="R105" i="11"/>
  <c r="R128" i="11"/>
  <c r="R135" i="11" s="1"/>
  <c r="E99" i="11"/>
  <c r="E98" i="11"/>
  <c r="J97" i="11"/>
  <c r="J99" i="11"/>
  <c r="H97" i="11"/>
  <c r="H99" i="11"/>
  <c r="Q97" i="11"/>
  <c r="Q99" i="11"/>
  <c r="N97" i="11"/>
  <c r="N99" i="11"/>
  <c r="L97" i="11"/>
  <c r="L99" i="11"/>
  <c r="O97" i="11"/>
  <c r="O99" i="11"/>
  <c r="P97" i="11"/>
  <c r="P99" i="11"/>
  <c r="K97" i="11"/>
  <c r="K99" i="11"/>
  <c r="M97" i="11"/>
  <c r="M99" i="11"/>
  <c r="F97" i="11"/>
  <c r="F99" i="11"/>
  <c r="G97" i="11"/>
  <c r="G99" i="11"/>
  <c r="I97" i="11"/>
  <c r="I99" i="11"/>
  <c r="R97" i="11"/>
  <c r="R99" i="11"/>
  <c r="E97" i="11"/>
  <c r="D89" i="11"/>
  <c r="L124" i="11" s="1"/>
  <c r="C159" i="11"/>
  <c r="C119" i="11"/>
  <c r="J44" i="4"/>
  <c r="P10" i="9"/>
  <c r="E105" i="11" l="1"/>
  <c r="E128" i="11"/>
  <c r="E135" i="11" s="1"/>
  <c r="E100" i="11"/>
  <c r="R124" i="11"/>
  <c r="J124" i="11"/>
  <c r="D92" i="11"/>
  <c r="D97" i="11" s="1"/>
  <c r="K124" i="11"/>
  <c r="I124" i="11"/>
  <c r="P124" i="11"/>
  <c r="E124" i="11"/>
  <c r="F124" i="11"/>
  <c r="P100" i="11"/>
  <c r="P108" i="11" s="1"/>
  <c r="I100" i="11"/>
  <c r="I108" i="11" s="1"/>
  <c r="K100" i="11"/>
  <c r="K108" i="11" s="1"/>
  <c r="N100" i="11"/>
  <c r="N108" i="11" s="1"/>
  <c r="G100" i="11"/>
  <c r="F100" i="11"/>
  <c r="O100" i="11"/>
  <c r="O108" i="11" s="1"/>
  <c r="H100" i="11"/>
  <c r="H108" i="11" s="1"/>
  <c r="Q100" i="11"/>
  <c r="Q108" i="11" s="1"/>
  <c r="R100" i="11"/>
  <c r="R108" i="11" s="1"/>
  <c r="M100" i="11"/>
  <c r="M108" i="11" s="1"/>
  <c r="L100" i="11"/>
  <c r="L108" i="11" s="1"/>
  <c r="J100" i="11"/>
  <c r="J108" i="11" s="1"/>
  <c r="G124" i="11"/>
  <c r="O124" i="11"/>
  <c r="H124" i="11"/>
  <c r="D124" i="11"/>
  <c r="M124" i="11"/>
  <c r="Q124" i="11"/>
  <c r="N124" i="11"/>
  <c r="C160" i="11"/>
  <c r="C120" i="11"/>
  <c r="J42" i="4"/>
  <c r="J38" i="4"/>
  <c r="J39" i="4"/>
  <c r="J43" i="4"/>
  <c r="J37" i="4"/>
  <c r="Q10" i="9"/>
  <c r="R10" i="9" s="1"/>
  <c r="S10" i="9" s="1"/>
  <c r="T10" i="9" s="1"/>
  <c r="U10" i="9" s="1"/>
  <c r="V10" i="9" s="1"/>
  <c r="W10" i="9" s="1"/>
  <c r="X10" i="9" s="1"/>
  <c r="N41" i="4"/>
  <c r="K132" i="11" l="1"/>
  <c r="D99" i="11"/>
  <c r="D100" i="11" s="1"/>
  <c r="D98" i="11"/>
  <c r="M109" i="11"/>
  <c r="M131" i="11" s="1"/>
  <c r="O109" i="11"/>
  <c r="O131" i="11" s="1"/>
  <c r="N109" i="11"/>
  <c r="N131" i="11" s="1"/>
  <c r="L109" i="11"/>
  <c r="L131" i="11" s="1"/>
  <c r="R109" i="11"/>
  <c r="R131" i="11" s="1"/>
  <c r="J109" i="11"/>
  <c r="J131" i="11" s="1"/>
  <c r="Q109" i="11"/>
  <c r="Q131" i="11" s="1"/>
  <c r="P109" i="11"/>
  <c r="P131" i="11" s="1"/>
  <c r="O132" i="11"/>
  <c r="O134" i="11"/>
  <c r="P134" i="11"/>
  <c r="N134" i="11"/>
  <c r="J134" i="11"/>
  <c r="J132" i="11"/>
  <c r="N132" i="11"/>
  <c r="R132" i="11"/>
  <c r="L134" i="11"/>
  <c r="M132" i="11"/>
  <c r="P132" i="11"/>
  <c r="R134" i="11"/>
  <c r="M134" i="11"/>
  <c r="L132" i="11"/>
  <c r="Q134" i="11"/>
  <c r="Q132" i="11"/>
  <c r="C161" i="11"/>
  <c r="C121" i="11"/>
  <c r="J40" i="4"/>
  <c r="L133" i="11" l="1"/>
  <c r="K134" i="11"/>
  <c r="K109" i="11"/>
  <c r="K131" i="11" s="1"/>
  <c r="J133" i="11"/>
  <c r="N133" i="11"/>
  <c r="O133" i="11"/>
  <c r="M133" i="11"/>
  <c r="Q133" i="11"/>
  <c r="D105" i="11"/>
  <c r="D108" i="11" s="1"/>
  <c r="C48" i="4" s="1"/>
  <c r="D128" i="11"/>
  <c r="D135" i="11" s="1"/>
  <c r="P133" i="11"/>
  <c r="R133" i="11"/>
  <c r="C162" i="11"/>
  <c r="C122" i="11"/>
  <c r="K133" i="11" l="1"/>
  <c r="J41" i="4"/>
  <c r="N42" i="4"/>
  <c r="N40" i="4"/>
  <c r="C123" i="11"/>
  <c r="C163" i="11"/>
  <c r="D109" i="11"/>
  <c r="E106" i="11"/>
  <c r="E108" i="11" s="1"/>
  <c r="F106" i="11"/>
  <c r="F108" i="11" s="1"/>
  <c r="G106" i="11"/>
  <c r="G108" i="11" s="1"/>
  <c r="H106" i="11"/>
  <c r="H109" i="11" s="1"/>
  <c r="I106" i="11"/>
  <c r="J106" i="11"/>
  <c r="K106" i="11"/>
  <c r="L106" i="11"/>
  <c r="M106" i="11"/>
  <c r="N106" i="11"/>
  <c r="O106" i="11"/>
  <c r="P106" i="11"/>
  <c r="Q106" i="11"/>
  <c r="R106" i="11"/>
  <c r="E134" i="11" l="1"/>
  <c r="I109" i="11"/>
  <c r="I131" i="11" s="1"/>
  <c r="H131" i="11"/>
  <c r="H134" i="11"/>
  <c r="I134" i="11"/>
  <c r="I132" i="11"/>
  <c r="D131" i="11"/>
  <c r="D134" i="11"/>
  <c r="J36" i="4"/>
  <c r="C124" i="11"/>
  <c r="C164" i="11"/>
  <c r="C125" i="11" s="1"/>
  <c r="N38" i="4"/>
  <c r="I133" i="11" l="1"/>
  <c r="G134" i="11"/>
  <c r="C46" i="4"/>
  <c r="N37" i="4" s="1"/>
  <c r="F109" i="11"/>
  <c r="F131" i="11" s="1"/>
  <c r="C47" i="4"/>
  <c r="N36" i="4" s="1"/>
  <c r="E109" i="11"/>
  <c r="E131" i="11" s="1"/>
  <c r="C45" i="4"/>
  <c r="J35" i="4"/>
  <c r="N39" i="4"/>
  <c r="G109" i="11"/>
  <c r="G131" i="11" s="1"/>
  <c r="F134" i="11"/>
  <c r="N43" i="4"/>
  <c r="F132" i="11"/>
  <c r="G132" i="11"/>
  <c r="H132" i="11"/>
  <c r="H133" i="11" s="1"/>
  <c r="D132" i="11"/>
  <c r="D133" i="11" s="1"/>
  <c r="E132" i="11"/>
  <c r="N34" i="4"/>
  <c r="N35" i="4"/>
  <c r="J34" i="4"/>
  <c r="J46" i="4" l="1"/>
  <c r="E133" i="11"/>
  <c r="D45" i="4" s="1"/>
  <c r="F133" i="11"/>
  <c r="D47" i="4" s="1"/>
  <c r="G133" i="11"/>
  <c r="D46" i="4" s="1"/>
  <c r="N46" i="4"/>
  <c r="N47" i="4"/>
  <c r="N48" i="4"/>
  <c r="D48" i="4"/>
  <c r="J47" i="4"/>
  <c r="N45" i="4"/>
  <c r="N44" i="4"/>
  <c r="J48" i="4"/>
  <c r="J45" i="4"/>
  <c r="D39" i="4"/>
  <c r="D35" i="4"/>
  <c r="D43" i="4"/>
  <c r="D40" i="4"/>
  <c r="D36" i="4"/>
  <c r="D44" i="4"/>
  <c r="D41" i="4"/>
  <c r="D37" i="4"/>
  <c r="D38" i="4"/>
  <c r="D42" i="4"/>
  <c r="D34" i="4"/>
  <c r="O44" i="4" l="1"/>
  <c r="O39" i="4"/>
  <c r="O37" i="4"/>
  <c r="O42" i="4"/>
  <c r="O40" i="4"/>
  <c r="O41" i="4"/>
  <c r="O36" i="4"/>
  <c r="O38" i="4"/>
  <c r="O43" i="4"/>
  <c r="O34" i="4"/>
  <c r="O35" i="4"/>
  <c r="O48" i="4"/>
  <c r="O47" i="4"/>
  <c r="O46" i="4"/>
  <c r="O4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1" authorId="0" shapeId="0" xr:uid="{37E80262-29CE-4ACD-906F-110CDB56301F}">
      <text>
        <r>
          <rPr>
            <b/>
            <sz val="9"/>
            <color indexed="81"/>
            <rFont val="Tahoma"/>
            <family val="2"/>
          </rPr>
          <t>Sam Thomas:</t>
        </r>
        <r>
          <rPr>
            <sz val="9"/>
            <color indexed="81"/>
            <rFont val="Tahoma"/>
            <family val="2"/>
          </rPr>
          <t xml:space="preserve">
Do not delete or alter text
</t>
        </r>
      </text>
    </comment>
    <comment ref="D2" authorId="0" shapeId="0" xr:uid="{32E1248D-5639-4C0A-84A6-B1FCF4C0B065}">
      <text>
        <r>
          <rPr>
            <b/>
            <sz val="9"/>
            <color indexed="81"/>
            <rFont val="Tahoma"/>
            <family val="2"/>
          </rPr>
          <t>Sam Thomas:</t>
        </r>
        <r>
          <rPr>
            <sz val="9"/>
            <color indexed="81"/>
            <rFont val="Tahoma"/>
            <family val="2"/>
          </rPr>
          <t xml:space="preserve">
Do not delete or alter.</t>
        </r>
      </text>
    </comment>
    <comment ref="B52" authorId="0" shapeId="0" xr:uid="{09AA1D55-B00F-48B5-9DE0-7EAC59CA9BDD}">
      <text>
        <r>
          <rPr>
            <b/>
            <sz val="9"/>
            <color indexed="81"/>
            <rFont val="Tahoma"/>
            <family val="2"/>
          </rPr>
          <t>Sam Thomas:</t>
        </r>
        <r>
          <rPr>
            <sz val="9"/>
            <color indexed="81"/>
            <rFont val="Tahoma"/>
            <family val="2"/>
          </rPr>
          <t xml:space="preserve">
Could ask for ESPM score instead, or let them choose if they want to use ESPM score or just raw data.</t>
        </r>
      </text>
    </comment>
    <comment ref="C52" authorId="0" shapeId="0" xr:uid="{80C2EAB5-5A69-4CD7-BA5F-0670A7A1B531}">
      <text>
        <r>
          <rPr>
            <b/>
            <sz val="9"/>
            <color indexed="81"/>
            <rFont val="Tahoma"/>
            <family val="2"/>
          </rPr>
          <t>Sam Thomas:</t>
        </r>
        <r>
          <rPr>
            <sz val="9"/>
            <color indexed="81"/>
            <rFont val="Tahoma"/>
            <family val="2"/>
          </rPr>
          <t xml:space="preserve">
Could ask for ESPM score instead, or let them choose if they want to use ESPM score or just raw data.</t>
        </r>
      </text>
    </comment>
    <comment ref="B62" authorId="0" shapeId="0" xr:uid="{3498F906-084D-4F6F-9B65-A44764C70589}">
      <text>
        <r>
          <rPr>
            <b/>
            <sz val="9"/>
            <color indexed="81"/>
            <rFont val="Tahoma"/>
            <family val="2"/>
          </rPr>
          <t>Sam Thomas:</t>
        </r>
        <r>
          <rPr>
            <sz val="9"/>
            <color indexed="81"/>
            <rFont val="Tahoma"/>
            <family val="2"/>
          </rPr>
          <t xml:space="preserve">
Could ask question if GHG is a focus or not first, and don't ask any of this if it's not.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1" authorId="0" shapeId="0" xr:uid="{D8963782-F121-45E0-A579-A3E7A87CA564}">
      <text>
        <r>
          <rPr>
            <b/>
            <sz val="9"/>
            <color indexed="81"/>
            <rFont val="Tahoma"/>
            <family val="2"/>
          </rPr>
          <t>Sam Thomas:</t>
        </r>
        <r>
          <rPr>
            <sz val="9"/>
            <color indexed="81"/>
            <rFont val="Tahoma"/>
            <family val="2"/>
          </rPr>
          <t xml:space="preserve">
This cell must be unprotected (not locked)</t>
        </r>
      </text>
    </comment>
    <comment ref="E1" authorId="0" shapeId="0" xr:uid="{0F00912C-4580-486E-BD13-C9E4AAA6AB2E}">
      <text>
        <r>
          <rPr>
            <b/>
            <sz val="9"/>
            <color indexed="81"/>
            <rFont val="Tahoma"/>
            <family val="2"/>
          </rPr>
          <t>Sam Thomas:</t>
        </r>
        <r>
          <rPr>
            <sz val="9"/>
            <color indexed="81"/>
            <rFont val="Tahoma"/>
            <family val="2"/>
          </rPr>
          <t xml:space="preserve">
This cell must be unprotected (not locked)</t>
        </r>
      </text>
    </comment>
    <comment ref="D2" authorId="0" shapeId="0" xr:uid="{64A2F3A2-578C-4F20-B207-DAD1DF500570}">
      <text>
        <r>
          <rPr>
            <b/>
            <sz val="9"/>
            <color indexed="81"/>
            <rFont val="Tahoma"/>
            <family val="2"/>
          </rPr>
          <t>Sam Thomas:</t>
        </r>
        <r>
          <rPr>
            <sz val="9"/>
            <color indexed="81"/>
            <rFont val="Tahoma"/>
            <family val="2"/>
          </rPr>
          <t xml:space="preserve">
This cell must be unprotected (not locked)</t>
        </r>
      </text>
    </comment>
    <comment ref="E2" authorId="0" shapeId="0" xr:uid="{92DF4A58-3FE8-42D1-9CCB-8338F5AB0B67}">
      <text>
        <r>
          <rPr>
            <b/>
            <sz val="9"/>
            <color indexed="81"/>
            <rFont val="Tahoma"/>
            <family val="2"/>
          </rPr>
          <t>Sam Thomas:</t>
        </r>
        <r>
          <rPr>
            <sz val="9"/>
            <color indexed="81"/>
            <rFont val="Tahoma"/>
            <family val="2"/>
          </rPr>
          <t xml:space="preserve">
This cell must be unprotected (not locked)</t>
        </r>
      </text>
    </comment>
    <comment ref="D3" authorId="0" shapeId="0" xr:uid="{C8CDA0F1-FEE1-4E90-9E83-775EE6E76244}">
      <text>
        <r>
          <rPr>
            <b/>
            <sz val="9"/>
            <color indexed="81"/>
            <rFont val="Tahoma"/>
            <family val="2"/>
          </rPr>
          <t>Sam Thomas:</t>
        </r>
        <r>
          <rPr>
            <sz val="9"/>
            <color indexed="81"/>
            <rFont val="Tahoma"/>
            <family val="2"/>
          </rPr>
          <t xml:space="preserve">
This cell must be unprotected (not locked)</t>
        </r>
      </text>
    </comment>
    <comment ref="E3" authorId="0" shapeId="0" xr:uid="{295ACEC3-6DE4-4D84-8B93-E7F7958DC338}">
      <text>
        <r>
          <rPr>
            <b/>
            <sz val="9"/>
            <color indexed="81"/>
            <rFont val="Tahoma"/>
            <family val="2"/>
          </rPr>
          <t>Sam Thomas:</t>
        </r>
        <r>
          <rPr>
            <sz val="9"/>
            <color indexed="81"/>
            <rFont val="Tahoma"/>
            <family val="2"/>
          </rPr>
          <t xml:space="preserve">
This cell must be unprotected (not locked)</t>
        </r>
      </text>
    </comment>
    <comment ref="D4" authorId="0" shapeId="0" xr:uid="{998854EA-D481-44E4-BD98-6DD221A67568}">
      <text>
        <r>
          <rPr>
            <b/>
            <sz val="9"/>
            <color indexed="81"/>
            <rFont val="Tahoma"/>
            <family val="2"/>
          </rPr>
          <t>Sam Thomas:</t>
        </r>
        <r>
          <rPr>
            <sz val="9"/>
            <color indexed="81"/>
            <rFont val="Tahoma"/>
            <family val="2"/>
          </rPr>
          <t xml:space="preserve">
This cell must be unprotected (not locked)</t>
        </r>
      </text>
    </comment>
    <comment ref="E4" authorId="0" shapeId="0" xr:uid="{4F3A4AD5-CB25-428B-BA50-7455FAC7ABE9}">
      <text>
        <r>
          <rPr>
            <b/>
            <sz val="9"/>
            <color indexed="81"/>
            <rFont val="Tahoma"/>
            <family val="2"/>
          </rPr>
          <t>Sam Thomas:</t>
        </r>
        <r>
          <rPr>
            <sz val="9"/>
            <color indexed="81"/>
            <rFont val="Tahoma"/>
            <family val="2"/>
          </rPr>
          <t xml:space="preserve">
This cell must be unprotected (not locked)</t>
        </r>
      </text>
    </comment>
    <comment ref="F6" authorId="0" shapeId="0" xr:uid="{0797EB99-6EF5-4389-B1BE-8B815A76801F}">
      <text>
        <r>
          <rPr>
            <b/>
            <sz val="9"/>
            <color indexed="81"/>
            <rFont val="Tahoma"/>
            <family val="2"/>
          </rPr>
          <t>Sam Thomas:</t>
        </r>
        <r>
          <rPr>
            <sz val="9"/>
            <color indexed="81"/>
            <rFont val="Tahoma"/>
            <family val="2"/>
          </rPr>
          <t xml:space="preserve">
If a row = 1, that row will be shown to the user.</t>
        </r>
      </text>
    </comment>
    <comment ref="E21" authorId="0" shapeId="0" xr:uid="{C567F75E-5FA1-4663-AACB-62239E861ED8}">
      <text>
        <r>
          <rPr>
            <b/>
            <sz val="9"/>
            <color indexed="81"/>
            <rFont val="Tahoma"/>
            <family val="2"/>
          </rPr>
          <t>Sam Thomas:</t>
        </r>
        <r>
          <rPr>
            <sz val="9"/>
            <color indexed="81"/>
            <rFont val="Tahoma"/>
            <family val="2"/>
          </rPr>
          <t xml:space="preserve">
=1 if 'Cost reduction' is org priority
</t>
        </r>
      </text>
    </comment>
    <comment ref="E22" authorId="0" shapeId="0" xr:uid="{3CF69CC9-BDF4-494D-9887-7BB61E41B5E5}">
      <text>
        <r>
          <rPr>
            <b/>
            <sz val="9"/>
            <color indexed="81"/>
            <rFont val="Tahoma"/>
            <family val="2"/>
          </rPr>
          <t>Sam Thomas:</t>
        </r>
        <r>
          <rPr>
            <sz val="9"/>
            <color indexed="81"/>
            <rFont val="Tahoma"/>
            <family val="2"/>
          </rPr>
          <t xml:space="preserve">
=1 if 'GHG emissions' are org priority</t>
        </r>
      </text>
    </comment>
    <comment ref="E30" authorId="0" shapeId="0" xr:uid="{A4ACC622-10C3-410C-AD22-85C31E6C9BAD}">
      <text>
        <r>
          <rPr>
            <b/>
            <sz val="9"/>
            <color indexed="81"/>
            <rFont val="Tahoma"/>
            <family val="2"/>
          </rPr>
          <t>Sam Thomas:</t>
        </r>
        <r>
          <rPr>
            <sz val="9"/>
            <color indexed="81"/>
            <rFont val="Tahoma"/>
            <family val="2"/>
          </rPr>
          <t xml:space="preserve">
=1 if 'Cost reduction' is org priority
</t>
        </r>
      </text>
    </comment>
    <comment ref="E34" authorId="0" shapeId="0" xr:uid="{D88CE32D-77CD-459C-8343-30336AB8789B}">
      <text>
        <r>
          <rPr>
            <b/>
            <sz val="9"/>
            <color indexed="81"/>
            <rFont val="Tahoma"/>
            <family val="2"/>
          </rPr>
          <t>Sam Thomas:</t>
        </r>
        <r>
          <rPr>
            <sz val="9"/>
            <color indexed="81"/>
            <rFont val="Tahoma"/>
            <family val="2"/>
          </rPr>
          <t xml:space="preserve">
=1 if 'GHG emissions' are org priority</t>
        </r>
      </text>
    </comment>
    <comment ref="E35" authorId="0" shapeId="0" xr:uid="{2E1B506D-222A-4573-9912-95CF87CFC30A}">
      <text>
        <r>
          <rPr>
            <b/>
            <sz val="9"/>
            <color indexed="81"/>
            <rFont val="Tahoma"/>
            <family val="2"/>
          </rPr>
          <t>Sam Thomas:</t>
        </r>
        <r>
          <rPr>
            <sz val="9"/>
            <color indexed="81"/>
            <rFont val="Tahoma"/>
            <family val="2"/>
          </rPr>
          <t xml:space="preserve">
=1 if 'GHG emissions' are org priority</t>
        </r>
      </text>
    </comment>
    <comment ref="E38" authorId="0" shapeId="0" xr:uid="{E09359FF-ED81-4F6E-B0A4-8401B4E6FD3D}">
      <text>
        <r>
          <rPr>
            <b/>
            <sz val="9"/>
            <color indexed="81"/>
            <rFont val="Tahoma"/>
            <family val="2"/>
          </rPr>
          <t>Sam Thomas:</t>
        </r>
        <r>
          <rPr>
            <sz val="9"/>
            <color indexed="81"/>
            <rFont val="Tahoma"/>
            <family val="2"/>
          </rPr>
          <t xml:space="preserve">
=1 if 'GHG emissions' are org priority</t>
        </r>
      </text>
    </comment>
    <comment ref="E39" authorId="0" shapeId="0" xr:uid="{08574489-AA51-4F33-8042-B1FC26533F05}">
      <text>
        <r>
          <rPr>
            <b/>
            <sz val="9"/>
            <color indexed="81"/>
            <rFont val="Tahoma"/>
            <family val="2"/>
          </rPr>
          <t>Sam Thomas:</t>
        </r>
        <r>
          <rPr>
            <sz val="9"/>
            <color indexed="81"/>
            <rFont val="Tahoma"/>
            <family val="2"/>
          </rPr>
          <t xml:space="preserve">
=1 if 'GHG emissions' are org priority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G7" authorId="0" shapeId="0" xr:uid="{C6271620-90B2-4CBC-818E-5BC7DF5477DF}">
      <text>
        <r>
          <rPr>
            <b/>
            <sz val="9"/>
            <color indexed="81"/>
            <rFont val="Tahoma"/>
            <family val="2"/>
          </rPr>
          <t>Sam Thomas:</t>
        </r>
        <r>
          <rPr>
            <sz val="9"/>
            <color indexed="81"/>
            <rFont val="Tahoma"/>
            <family val="2"/>
          </rPr>
          <t xml:space="preserve">
https://www2.gov.bc.ca/gov/content/environment/climate-change/industry/reporting/quantify/electricity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E2" authorId="0" shapeId="0" xr:uid="{FE559308-C44E-454D-9D84-B95BA1E1E23C}">
      <text>
        <r>
          <rPr>
            <b/>
            <sz val="9"/>
            <color indexed="81"/>
            <rFont val="Tahoma"/>
            <family val="2"/>
          </rPr>
          <t>Sam Thomas:</t>
        </r>
        <r>
          <rPr>
            <sz val="9"/>
            <color indexed="81"/>
            <rFont val="Tahoma"/>
            <family val="2"/>
          </rPr>
          <t xml:space="preserve">
Intent is to align with ESPM building types
https://www.energystar.gov/buildings/benchmark/understand_metrics/property_types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2" authorId="0" shapeId="0" xr:uid="{FDE6D336-1B14-4CF4-8D17-43B709096086}">
      <text>
        <r>
          <rPr>
            <b/>
            <sz val="9"/>
            <color indexed="81"/>
            <rFont val="Tahoma"/>
            <family val="2"/>
          </rPr>
          <t>Sam Thomas:</t>
        </r>
        <r>
          <rPr>
            <sz val="9"/>
            <color indexed="81"/>
            <rFont val="Tahoma"/>
            <family val="2"/>
          </rPr>
          <t xml:space="preserve">
Text here not referenced in help icons</t>
        </r>
      </text>
    </comment>
    <comment ref="D20" authorId="0" shapeId="0" xr:uid="{0A50450A-49E6-47AE-9C7D-F2F2158243AF}">
      <text>
        <r>
          <rPr>
            <b/>
            <sz val="9"/>
            <color indexed="81"/>
            <rFont val="Tahoma"/>
            <family val="2"/>
          </rPr>
          <t>Sam Thomas:</t>
        </r>
        <r>
          <rPr>
            <sz val="9"/>
            <color indexed="81"/>
            <rFont val="Tahoma"/>
            <family val="2"/>
          </rPr>
          <t xml:space="preserve">
This value is referenced by VBA code and can be adjusted if required.</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X2" authorId="0" shapeId="0" xr:uid="{970C2327-C28D-4B73-8430-BB47B5A6CA26}">
      <text>
        <r>
          <rPr>
            <b/>
            <sz val="9"/>
            <color indexed="81"/>
            <rFont val="Tahoma"/>
            <family val="2"/>
          </rPr>
          <t>Sam Thomas:</t>
        </r>
        <r>
          <rPr>
            <sz val="9"/>
            <color indexed="81"/>
            <rFont val="Tahoma"/>
            <family val="2"/>
          </rPr>
          <t xml:space="preserve">
Added later on, reason for being on right side here.</t>
        </r>
      </text>
    </comment>
    <comment ref="A12" authorId="0" shapeId="0" xr:uid="{95F083D2-347F-4023-BA9D-BE6325EB0BBE}">
      <text>
        <r>
          <rPr>
            <b/>
            <sz val="9"/>
            <color indexed="81"/>
            <rFont val="Tahoma"/>
            <family val="2"/>
          </rPr>
          <t>Sam Thomas:</t>
        </r>
        <r>
          <rPr>
            <sz val="9"/>
            <color indexed="81"/>
            <rFont val="Tahoma"/>
            <family val="2"/>
          </rPr>
          <t xml:space="preserve">
For reference only, not used.</t>
        </r>
      </text>
    </comment>
    <comment ref="B50" authorId="0" shapeId="0" xr:uid="{9456F422-09EC-4C7D-961C-F756A0AFE40B}">
      <text>
        <r>
          <rPr>
            <b/>
            <sz val="9"/>
            <color indexed="81"/>
            <rFont val="Tahoma"/>
            <family val="2"/>
          </rPr>
          <t>Sam Thomas:</t>
        </r>
        <r>
          <rPr>
            <sz val="9"/>
            <color indexed="81"/>
            <rFont val="Tahoma"/>
            <family val="2"/>
          </rPr>
          <t xml:space="preserve">
From 'Energy' tab</t>
        </r>
      </text>
    </comment>
    <comment ref="C54" authorId="0" shapeId="0" xr:uid="{FB82C63E-0AE8-4439-B2B3-0302558EB047}">
      <text>
        <r>
          <rPr>
            <b/>
            <sz val="9"/>
            <color indexed="81"/>
            <rFont val="Tahoma"/>
            <family val="2"/>
          </rPr>
          <t>Sam Thomas:</t>
        </r>
        <r>
          <rPr>
            <sz val="9"/>
            <color indexed="81"/>
            <rFont val="Tahoma"/>
            <family val="2"/>
          </rPr>
          <t xml:space="preserve">
Column below: 1 refers to the metric the organization prioritizes (based on user input). Facility tab question 20</t>
        </r>
      </text>
    </comment>
    <comment ref="B106" authorId="0" shapeId="0" xr:uid="{570C749F-6058-452E-A591-0608BB625A3A}">
      <text>
        <r>
          <rPr>
            <b/>
            <sz val="9"/>
            <color indexed="81"/>
            <rFont val="Tahoma"/>
            <family val="2"/>
          </rPr>
          <t>Sam Thomas:</t>
        </r>
        <r>
          <rPr>
            <sz val="9"/>
            <color indexed="81"/>
            <rFont val="Tahoma"/>
            <family val="2"/>
          </rPr>
          <t xml:space="preserve">
If pneumatic controls, or small building</t>
        </r>
      </text>
    </comment>
    <comment ref="B151" authorId="0" shapeId="0" xr:uid="{BDC64034-E341-432C-AB0B-1573B931583F}">
      <text>
        <r>
          <rPr>
            <b/>
            <sz val="9"/>
            <color indexed="81"/>
            <rFont val="Tahoma"/>
            <family val="2"/>
          </rPr>
          <t>Sam Thomas:</t>
        </r>
        <r>
          <rPr>
            <sz val="9"/>
            <color indexed="81"/>
            <rFont val="Tahoma"/>
            <family val="2"/>
          </rPr>
          <t xml:space="preserve">
All statements below need to have a space infront of them at the start to allow for spacing between sentences in report.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12" authorId="0" shapeId="0" xr:uid="{63F38241-6946-4384-9AD1-BB47F3589E5A}">
      <text>
        <r>
          <rPr>
            <b/>
            <sz val="9"/>
            <color indexed="81"/>
            <rFont val="Tahoma"/>
            <family val="2"/>
          </rPr>
          <t>Sam Thomas:</t>
        </r>
        <r>
          <rPr>
            <sz val="9"/>
            <color indexed="81"/>
            <rFont val="Tahoma"/>
            <family val="2"/>
          </rPr>
          <t xml:space="preserve">
Intent is to align with ESPM building types
https://www.energystar.gov/buildings/benchmark/understand_metrics/property_types</t>
        </r>
      </text>
    </comment>
  </commentList>
</comments>
</file>

<file path=xl/sharedStrings.xml><?xml version="1.0" encoding="utf-8"?>
<sst xmlns="http://schemas.openxmlformats.org/spreadsheetml/2006/main" count="746" uniqueCount="483">
  <si>
    <t xml:space="preserve">Link to NRCan's guide, case studies and tools on EBCx: </t>
  </si>
  <si>
    <t>natural-resources.canada.ca/existing-building-commissioning</t>
  </si>
  <si>
    <r>
      <rPr>
        <b/>
        <sz val="11"/>
        <color rgb="FF0070C0"/>
        <rFont val="Calibri"/>
        <family val="2"/>
        <scheme val="minor"/>
      </rPr>
      <t>ACKNOWLEDGEMENTS</t>
    </r>
    <r>
      <rPr>
        <sz val="11"/>
        <color theme="1"/>
        <rFont val="Calibri"/>
        <family val="2"/>
        <scheme val="minor"/>
      </rPr>
      <t xml:space="preserve"> 
Natural Resources Canada would like to thank the following organizations for their assistance during the development of the tool: 
Prism Engineering and Portland Energy Conservation Inc. (PECI). 
As part of the various consultations conducted, numerous other organizations provided comments and suggestions for improvements. Their efforts are also gratefully acknowledged. 
</t>
    </r>
    <r>
      <rPr>
        <b/>
        <sz val="11"/>
        <color rgb="FF0070C0"/>
        <rFont val="Calibri"/>
        <family val="2"/>
        <scheme val="minor"/>
      </rPr>
      <t>REPRODUCTION</t>
    </r>
    <r>
      <rPr>
        <sz val="11"/>
        <color theme="1"/>
        <rFont val="Calibri"/>
        <family val="2"/>
        <scheme val="minor"/>
      </rPr>
      <t xml:space="preserve"> 
This tool and accompanying data are copyright of the Minister of Natural Resources Canada (2025). Duplication in any manner is forbidden without prior written permission, which may be obtained by contacting CanmetENERGY. 
© Minister of Natural Resources Canada 2025. </t>
    </r>
  </si>
  <si>
    <r>
      <rPr>
        <b/>
        <sz val="11"/>
        <color rgb="FF0070C0"/>
        <rFont val="Calibri"/>
        <family val="2"/>
        <scheme val="minor"/>
      </rPr>
      <t xml:space="preserve">DISCLAIMER &amp; INDEMNIFICATION </t>
    </r>
    <r>
      <rPr>
        <sz val="11"/>
        <color theme="1"/>
        <rFont val="Calibri"/>
        <family val="2"/>
        <scheme val="minor"/>
      </rPr>
      <t xml:space="preserve">
This tool is provided on an “as is” basis. Natural Resources Canada nor does its minister, officers, employees or agents make any representations or warranties, either expressed or implied, arising by law or otherwise, including but not limited to, implied warranties of merchantability or fitness for a particular purpose, or that the use of this tool will not infringe any intellectual property rights of third parties. In no event will Natural Resources Canada nor its minister, officers, employees or agents have any obligations or liability arising from tort, or for loss of revenue or profit, or for indirect, special, incidental or consequential damages as a result of your use of this tool. 
This tool is distributed for informational purposes only and does not necessarily reflect the views of the Government of Canada nor constitute an endorsement of any commercial product or person. Neither Canada, nor its ministers, officers, employees and agents make any warranty in respect to this tool nor assume any liability arising out of this tool. The recipient of this tool shall indemnify and save harmless Natural Resources Canada, and its employees and agents, from and against, and shall be responsible for all claims, demands, losses, costs, including solicitor and client costs, damages, action suits or proceedings, arising out of, related to, or occasioned by any use of this tool by the recipient. Natural Resources Canada shall have the right to defend any such action or proceeding with counsel of its own selection.</t>
    </r>
  </si>
  <si>
    <t>NRCan/CanmetENERGY                                                                                                                                                                                                                                                                                                                   v5.7</t>
  </si>
  <si>
    <r>
      <t xml:space="preserve">EBCx Pre-Screening Tool  
</t>
    </r>
    <r>
      <rPr>
        <b/>
        <sz val="16"/>
        <color rgb="FF00B0F0"/>
        <rFont val="Arial Narrow"/>
        <family val="2"/>
      </rPr>
      <t>USER GUIDE</t>
    </r>
  </si>
  <si>
    <r>
      <t>Use this tool by entering information and answering questions on your buildings from various drop down menus. Although drop downs have the option to enter 'Unsure' for most questions,</t>
    </r>
    <r>
      <rPr>
        <b/>
        <sz val="11"/>
        <color theme="1"/>
        <rFont val="Calibri"/>
        <family val="2"/>
        <scheme val="minor"/>
      </rPr>
      <t xml:space="preserve"> the more information you provide the tool, the more accurate and meaningful the results in the Report will be.</t>
    </r>
  </si>
  <si>
    <r>
      <t>Start in the '</t>
    </r>
    <r>
      <rPr>
        <b/>
        <sz val="11"/>
        <color theme="1"/>
        <rFont val="Calibri"/>
        <family val="2"/>
        <scheme val="minor"/>
      </rPr>
      <t>Facilty</t>
    </r>
    <r>
      <rPr>
        <sz val="11"/>
        <color theme="1"/>
        <rFont val="Calibri"/>
        <family val="2"/>
        <scheme val="minor"/>
      </rPr>
      <t>' tab - this tab includes questions about the buildings in your porfolio.</t>
    </r>
  </si>
  <si>
    <r>
      <t>Next enter information in the '</t>
    </r>
    <r>
      <rPr>
        <b/>
        <sz val="11"/>
        <color theme="1"/>
        <rFont val="Calibri"/>
        <family val="2"/>
        <scheme val="minor"/>
      </rPr>
      <t>Energy</t>
    </r>
    <r>
      <rPr>
        <sz val="11"/>
        <color theme="1"/>
        <rFont val="Calibri"/>
        <family val="2"/>
        <scheme val="minor"/>
      </rPr>
      <t>' tab - this tab includes questions about the energy use of your buildings.</t>
    </r>
  </si>
  <si>
    <r>
      <t>Finally an automated report is generated in the '</t>
    </r>
    <r>
      <rPr>
        <b/>
        <sz val="11"/>
        <color theme="1"/>
        <rFont val="Calibri"/>
        <family val="2"/>
        <scheme val="minor"/>
      </rPr>
      <t>Report</t>
    </r>
    <r>
      <rPr>
        <sz val="11"/>
        <color theme="1"/>
        <rFont val="Calibri"/>
        <family val="2"/>
        <scheme val="minor"/>
      </rPr>
      <t>' tab.  This report provides insights into the EBCx Readiness Score for each building.</t>
    </r>
  </si>
  <si>
    <t>Any time you see this symbol                 you can single click the icon to gain more information on the specific question being asked.</t>
  </si>
  <si>
    <t>Hide</t>
  </si>
  <si>
    <t>Show stopper controls type</t>
  </si>
  <si>
    <t>Show stopper floor area</t>
  </si>
  <si>
    <t>m2 or less</t>
  </si>
  <si>
    <t>Hide &gt;&gt;</t>
  </si>
  <si>
    <r>
      <t xml:space="preserve">EBCx Pre-Screening Tool
</t>
    </r>
    <r>
      <rPr>
        <b/>
        <sz val="16"/>
        <color rgb="FF00B0F0"/>
        <rFont val="Arial Narrow"/>
        <family val="2"/>
      </rPr>
      <t>FACILITY INPUTS PAGE</t>
    </r>
  </si>
  <si>
    <t>Rationale to question/Notes - to be hidden from user</t>
  </si>
  <si>
    <t xml:space="preserve">                                                                             How many buildings would you like to assess for EBCx readiness?</t>
  </si>
  <si>
    <t>Depending on number entered, table will open up with x number of columns, one per building</t>
  </si>
  <si>
    <t xml:space="preserve">Building </t>
  </si>
  <si>
    <t>SITE INFORMATION</t>
  </si>
  <si>
    <r>
      <t xml:space="preserve">Enter the Building Name </t>
    </r>
    <r>
      <rPr>
        <sz val="11"/>
        <color rgb="FFFF0000"/>
        <rFont val="Calibri"/>
        <family val="2"/>
        <scheme val="minor"/>
      </rPr>
      <t>(required)</t>
    </r>
  </si>
  <si>
    <r>
      <t xml:space="preserve">Building Location (Province) </t>
    </r>
    <r>
      <rPr>
        <sz val="11"/>
        <color rgb="FFFF0000"/>
        <rFont val="Calibri"/>
        <family val="2"/>
        <scheme val="minor"/>
      </rPr>
      <t xml:space="preserve">(required) </t>
    </r>
  </si>
  <si>
    <t>Used to prepopulate default GHG emission intensity factor for electricity, to estimate site emissions.</t>
  </si>
  <si>
    <r>
      <t xml:space="preserve">Building Type </t>
    </r>
    <r>
      <rPr>
        <sz val="11"/>
        <color rgb="FFFF0000"/>
        <rFont val="Calibri"/>
        <family val="2"/>
        <scheme val="minor"/>
      </rPr>
      <t>(required)</t>
    </r>
  </si>
  <si>
    <r>
      <t>Approximate floor area of conditioned space (square meters - m</t>
    </r>
    <r>
      <rPr>
        <vertAlign val="superscript"/>
        <sz val="11"/>
        <color rgb="FF002060"/>
        <rFont val="Calibri"/>
        <family val="2"/>
        <scheme val="minor"/>
      </rPr>
      <t>2</t>
    </r>
    <r>
      <rPr>
        <sz val="11"/>
        <color rgb="FF002060"/>
        <rFont val="Calibri"/>
        <family val="2"/>
        <scheme val="minor"/>
      </rPr>
      <t xml:space="preserve">) </t>
    </r>
    <r>
      <rPr>
        <sz val="11"/>
        <color rgb="FFFF0000"/>
        <rFont val="Calibri"/>
        <family val="2"/>
        <scheme val="minor"/>
      </rPr>
      <t>(required)</t>
    </r>
  </si>
  <si>
    <t>SYSTEMS</t>
  </si>
  <si>
    <r>
      <t xml:space="preserve">What is the </t>
    </r>
    <r>
      <rPr>
        <u/>
        <sz val="11"/>
        <color rgb="FF002060"/>
        <rFont val="Calibri"/>
        <family val="2"/>
        <scheme val="minor"/>
      </rPr>
      <t>primary</t>
    </r>
    <r>
      <rPr>
        <sz val="11"/>
        <color rgb="FF002060"/>
        <rFont val="Calibri"/>
        <family val="2"/>
        <scheme val="minor"/>
      </rPr>
      <t xml:space="preserve"> </t>
    </r>
    <r>
      <rPr>
        <b/>
        <sz val="11"/>
        <color rgb="FF002060"/>
        <rFont val="Calibri"/>
        <family val="2"/>
        <scheme val="minor"/>
      </rPr>
      <t>type of building control system</t>
    </r>
    <r>
      <rPr>
        <sz val="11"/>
        <color rgb="FF002060"/>
        <rFont val="Calibri"/>
        <family val="2"/>
        <scheme val="minor"/>
      </rPr>
      <t xml:space="preserve"> you have in this building?</t>
    </r>
  </si>
  <si>
    <r>
      <t xml:space="preserve">If you have a digital building controls system does it have </t>
    </r>
    <r>
      <rPr>
        <b/>
        <sz val="11"/>
        <color rgb="FF002060"/>
        <rFont val="Calibri"/>
        <family val="2"/>
        <scheme val="minor"/>
      </rPr>
      <t>remote (off-site) access</t>
    </r>
    <r>
      <rPr>
        <sz val="11"/>
        <color rgb="FF002060"/>
        <rFont val="Calibri"/>
        <family val="2"/>
        <scheme val="minor"/>
      </rPr>
      <t xml:space="preserve"> that is available for an external consultant to use?</t>
    </r>
  </si>
  <si>
    <r>
      <t xml:space="preserve">Does the digital building controls system have capabilities to </t>
    </r>
    <r>
      <rPr>
        <b/>
        <sz val="11"/>
        <color rgb="FF002060"/>
        <rFont val="Calibri"/>
        <family val="2"/>
        <scheme val="minor"/>
      </rPr>
      <t>log and trend data</t>
    </r>
    <r>
      <rPr>
        <sz val="11"/>
        <color rgb="FF002060"/>
        <rFont val="Calibri"/>
        <family val="2"/>
        <scheme val="minor"/>
      </rPr>
      <t>?</t>
    </r>
  </si>
  <si>
    <r>
      <t xml:space="preserve">Are you proceeding with a </t>
    </r>
    <r>
      <rPr>
        <b/>
        <sz val="11"/>
        <color rgb="FF002060"/>
        <rFont val="Calibri"/>
        <family val="2"/>
        <scheme val="minor"/>
      </rPr>
      <t xml:space="preserve">major redesign or replacement </t>
    </r>
    <r>
      <rPr>
        <sz val="11"/>
        <color rgb="FF002060"/>
        <rFont val="Calibri"/>
        <family val="2"/>
        <scheme val="minor"/>
      </rPr>
      <t>of your HVAC or control systems in the building in the near future?</t>
    </r>
  </si>
  <si>
    <t xml:space="preserve">If a major redesign will occur, the persistence of measures is likely to be low. This also includes significant replacement of equipment at end of life.  It is advisable to wait until after the redesign/upgrade to commence EBCx.  </t>
  </si>
  <si>
    <r>
      <t xml:space="preserve">How often do you experience </t>
    </r>
    <r>
      <rPr>
        <b/>
        <sz val="11"/>
        <color rgb="FF002060"/>
        <rFont val="Calibri"/>
        <family val="2"/>
        <scheme val="minor"/>
      </rPr>
      <t>premature failure</t>
    </r>
    <r>
      <rPr>
        <sz val="11"/>
        <color rgb="FF002060"/>
        <rFont val="Calibri"/>
        <family val="2"/>
        <scheme val="minor"/>
      </rPr>
      <t xml:space="preserve"> of building equipment, control systems, or both in this building?</t>
    </r>
  </si>
  <si>
    <r>
      <t xml:space="preserve">Are there concerns that </t>
    </r>
    <r>
      <rPr>
        <b/>
        <sz val="11"/>
        <color rgb="FF002060"/>
        <rFont val="Calibri"/>
        <family val="2"/>
        <scheme val="minor"/>
      </rPr>
      <t>water consumption</t>
    </r>
    <r>
      <rPr>
        <sz val="11"/>
        <color rgb="FF002060"/>
        <rFont val="Calibri"/>
        <family val="2"/>
        <scheme val="minor"/>
      </rPr>
      <t xml:space="preserve"> for this building is higher than expected?</t>
    </r>
  </si>
  <si>
    <r>
      <t xml:space="preserve">Are there known opportunities related to the </t>
    </r>
    <r>
      <rPr>
        <b/>
        <sz val="11"/>
        <color rgb="FF002060"/>
        <rFont val="Calibri"/>
        <family val="2"/>
        <scheme val="minor"/>
      </rPr>
      <t>building envelope</t>
    </r>
    <r>
      <rPr>
        <sz val="11"/>
        <color rgb="FF002060"/>
        <rFont val="Calibri"/>
        <family val="2"/>
        <scheme val="minor"/>
      </rPr>
      <t xml:space="preserve"> that could improve energy performance?</t>
    </r>
  </si>
  <si>
    <t>OPERATION</t>
  </si>
  <si>
    <r>
      <t xml:space="preserve">Is the </t>
    </r>
    <r>
      <rPr>
        <b/>
        <sz val="11"/>
        <color rgb="FF002060"/>
        <rFont val="Calibri"/>
        <family val="2"/>
        <scheme val="minor"/>
      </rPr>
      <t>primary space use of the building expected to significantly change</t>
    </r>
    <r>
      <rPr>
        <sz val="11"/>
        <color rgb="FF002060"/>
        <rFont val="Calibri"/>
        <family val="2"/>
        <scheme val="minor"/>
      </rPr>
      <t xml:space="preserve"> in the next 5 years?</t>
    </r>
  </si>
  <si>
    <t>If No, priority goes down</t>
  </si>
  <si>
    <r>
      <t xml:space="preserve">How often are </t>
    </r>
    <r>
      <rPr>
        <b/>
        <sz val="11"/>
        <color rgb="FF002060"/>
        <rFont val="Calibri"/>
        <family val="2"/>
        <scheme val="minor"/>
      </rPr>
      <t>thermal comfort or indoor air quality (IAQ) complaints</t>
    </r>
    <r>
      <rPr>
        <sz val="11"/>
        <color rgb="FF002060"/>
        <rFont val="Calibri"/>
        <family val="2"/>
        <scheme val="minor"/>
      </rPr>
      <t xml:space="preserve"> received from building occupants/tenants?</t>
    </r>
  </si>
  <si>
    <r>
      <t xml:space="preserve">Has the building </t>
    </r>
    <r>
      <rPr>
        <b/>
        <sz val="11"/>
        <color rgb="FF002060"/>
        <rFont val="Calibri"/>
        <family val="2"/>
        <scheme val="minor"/>
      </rPr>
      <t xml:space="preserve">been through a comprehensive recommissioning process </t>
    </r>
    <r>
      <rPr>
        <sz val="11"/>
        <color rgb="FF002060"/>
        <rFont val="Calibri"/>
        <family val="2"/>
        <scheme val="minor"/>
      </rPr>
      <t>where measures were implemented within the past 5 yrs?</t>
    </r>
  </si>
  <si>
    <t>If Yes, priority goes down</t>
  </si>
  <si>
    <r>
      <t xml:space="preserve">Does the building currently have an </t>
    </r>
    <r>
      <rPr>
        <b/>
        <sz val="11"/>
        <color rgb="FF002060"/>
        <rFont val="Calibri"/>
        <family val="2"/>
        <scheme val="minor"/>
      </rPr>
      <t xml:space="preserve">Energy Performance Contract (EPC) </t>
    </r>
    <r>
      <rPr>
        <sz val="11"/>
        <color rgb="FF002060"/>
        <rFont val="Calibri"/>
        <family val="2"/>
        <scheme val="minor"/>
      </rPr>
      <t>in place?</t>
    </r>
  </si>
  <si>
    <t>ORGANIZATION</t>
  </si>
  <si>
    <r>
      <t xml:space="preserve">Does the organization have the </t>
    </r>
    <r>
      <rPr>
        <b/>
        <sz val="11"/>
        <color rgb="FF002060"/>
        <rFont val="Calibri"/>
        <family val="2"/>
        <scheme val="minor"/>
      </rPr>
      <t>financial resources</t>
    </r>
    <r>
      <rPr>
        <sz val="11"/>
        <color rgb="FF002060"/>
        <rFont val="Calibri"/>
        <family val="2"/>
        <scheme val="minor"/>
      </rPr>
      <t xml:space="preserve"> to implement low cost measures identified during the EBCx process at this building?</t>
    </r>
  </si>
  <si>
    <r>
      <t xml:space="preserve">How </t>
    </r>
    <r>
      <rPr>
        <b/>
        <sz val="11"/>
        <color rgb="FF002060"/>
        <rFont val="Calibri"/>
        <family val="2"/>
        <scheme val="minor"/>
      </rPr>
      <t xml:space="preserve">engaged are your operators and staff </t>
    </r>
    <r>
      <rPr>
        <sz val="11"/>
        <color rgb="FF002060"/>
        <rFont val="Calibri"/>
        <family val="2"/>
        <scheme val="minor"/>
      </rPr>
      <t>with respect to building optimization?</t>
    </r>
  </si>
  <si>
    <r>
      <t xml:space="preserve">Do you have access to </t>
    </r>
    <r>
      <rPr>
        <b/>
        <sz val="11"/>
        <color rgb="FF002060"/>
        <rFont val="Calibri"/>
        <family val="2"/>
        <scheme val="minor"/>
      </rPr>
      <t>mechanical drawing</t>
    </r>
    <r>
      <rPr>
        <sz val="11"/>
        <color rgb="FF002060"/>
        <rFont val="Calibri"/>
        <family val="2"/>
        <scheme val="minor"/>
      </rPr>
      <t>s for the building?</t>
    </r>
  </si>
  <si>
    <r>
      <t xml:space="preserve">Do you have access to </t>
    </r>
    <r>
      <rPr>
        <b/>
        <sz val="11"/>
        <color rgb="FF002060"/>
        <rFont val="Calibri"/>
        <family val="2"/>
        <scheme val="minor"/>
      </rPr>
      <t xml:space="preserve">balancing reports </t>
    </r>
    <r>
      <rPr>
        <sz val="11"/>
        <color rgb="FF002060"/>
        <rFont val="Calibri"/>
        <family val="2"/>
        <scheme val="minor"/>
      </rPr>
      <t>for the building?</t>
    </r>
  </si>
  <si>
    <r>
      <t xml:space="preserve">What is the </t>
    </r>
    <r>
      <rPr>
        <b/>
        <sz val="11"/>
        <color rgb="FF002060"/>
        <rFont val="Calibri"/>
        <family val="2"/>
        <scheme val="minor"/>
      </rPr>
      <t>primary motivating factor</t>
    </r>
    <r>
      <rPr>
        <sz val="11"/>
        <color rgb="FF002060"/>
        <rFont val="Calibri"/>
        <family val="2"/>
        <scheme val="minor"/>
      </rPr>
      <t xml:space="preserve"> of the organization in terms of performance improvements (for all buildings)?</t>
    </r>
  </si>
  <si>
    <t>Used to provide weighting to either GHG, Energy, or Cost for building</t>
  </si>
  <si>
    <t>ENERGY AND EMISSIONS PERFORMANCE</t>
  </si>
  <si>
    <t>Has the building energy use recently been trending upward without a known cause?</t>
  </si>
  <si>
    <t>Yes</t>
  </si>
  <si>
    <t>No</t>
  </si>
  <si>
    <t>Yes' indicates greater potential for RCx</t>
  </si>
  <si>
    <t>Do you track this building's energy performance in Energy Star Portfolio Manager (ESPM)?</t>
  </si>
  <si>
    <t>Note: Tough to benchmark if some building use ESPM score and some use raw data. Suggest we ask upfront if they wish to review the performance of ALL their building using one or the other, and then that has to be used for ALL buildings they enter.</t>
  </si>
  <si>
    <t>If yes, enter your ESPM score here</t>
  </si>
  <si>
    <t>Hide row if not needed.  If ESPM score used, hide all other energy data input rows.</t>
  </si>
  <si>
    <t>If no, then enter your energy information in the rows below</t>
  </si>
  <si>
    <t>Hide row if not needed</t>
  </si>
  <si>
    <t>Annual electricity consumption (kWh/year)</t>
  </si>
  <si>
    <t>Approximate is ok.</t>
  </si>
  <si>
    <t>Used to calculate EUI.  Nominal consumption also used in eval.</t>
  </si>
  <si>
    <t>Annual fuel consumption (GJ/yr)</t>
  </si>
  <si>
    <t>Fuel type</t>
  </si>
  <si>
    <t>Natural Gas</t>
  </si>
  <si>
    <t>Propane</t>
  </si>
  <si>
    <t>Used to calculate GHG emissions from fuel. GHG data used to help prioritize.</t>
  </si>
  <si>
    <t>Annual energy cost ($/yr)</t>
  </si>
  <si>
    <t>Buildings with higher energy cost rank higher</t>
  </si>
  <si>
    <t>Annual Energy Use Intensity - EUI (ekWh/m2)</t>
  </si>
  <si>
    <t>This is the combined electricity and fuel consumption per m2, per year</t>
  </si>
  <si>
    <t>EUI is good but will work best for office and schools. Other facility will be hard to evaluate, e.g pools, community centres, hospitals, large retail.  These sites could be an automatic yes….</t>
  </si>
  <si>
    <t>Do you know or have access to the GHG emissions data for this building?</t>
  </si>
  <si>
    <t>If yes, then let user populate.  If not, use default GHG intensities to estimate.</t>
  </si>
  <si>
    <t>If yes to previous question, enter the annual GHG emissions for this building</t>
  </si>
  <si>
    <t>Hidden if user does not have own GHG data</t>
  </si>
  <si>
    <t>(If no) Estimated Annual GHG emissions (tons CO2e/yr)</t>
  </si>
  <si>
    <t>Hidden if user enters own GHG data</t>
  </si>
  <si>
    <t>Annual GHG intensity - GHGi - (kg CO2e/m2)</t>
  </si>
  <si>
    <r>
      <t xml:space="preserve">EBCx Pre-Screening Tool
</t>
    </r>
    <r>
      <rPr>
        <b/>
        <sz val="14"/>
        <color rgb="FF00B0F0"/>
        <rFont val="Arial Narrow"/>
        <family val="2"/>
      </rPr>
      <t>ENERGY DATA INPUT PAGE</t>
    </r>
  </si>
  <si>
    <t>Manual entry or RETScreen</t>
  </si>
  <si>
    <t>1 = show</t>
  </si>
  <si>
    <t>Show/Hide row</t>
  </si>
  <si>
    <t>FILTER</t>
  </si>
  <si>
    <t>How would you like to enter energy data for your buildings into this tool?</t>
  </si>
  <si>
    <t>Number of buildings included</t>
  </si>
  <si>
    <t>HIDDEN</t>
  </si>
  <si>
    <t>Building</t>
  </si>
  <si>
    <t>Building Name</t>
  </si>
  <si>
    <t>Building Type</t>
  </si>
  <si>
    <t>Province</t>
  </si>
  <si>
    <r>
      <t>Floor area (m</t>
    </r>
    <r>
      <rPr>
        <vertAlign val="superscript"/>
        <sz val="11"/>
        <color rgb="FF002060"/>
        <rFont val="Calibri"/>
        <family val="2"/>
        <scheme val="minor"/>
      </rPr>
      <t>2</t>
    </r>
    <r>
      <rPr>
        <sz val="11"/>
        <color rgb="FF002060"/>
        <rFont val="Calibri"/>
        <family val="2"/>
        <scheme val="minor"/>
      </rPr>
      <t>)</t>
    </r>
  </si>
  <si>
    <t>ESPM rows</t>
  </si>
  <si>
    <t>ENERGY STAR Score for the building (0 to 100)</t>
  </si>
  <si>
    <t xml:space="preserve">Annual Energy Cost for the building </t>
  </si>
  <si>
    <r>
      <t>Total GHG Emissions Intensity for the building (kgCO</t>
    </r>
    <r>
      <rPr>
        <vertAlign val="subscript"/>
        <sz val="11"/>
        <color theme="1"/>
        <rFont val="Calibri"/>
        <family val="2"/>
        <scheme val="minor"/>
      </rPr>
      <t>2</t>
    </r>
    <r>
      <rPr>
        <sz val="11"/>
        <color theme="1"/>
        <rFont val="Calibri"/>
        <family val="2"/>
        <scheme val="minor"/>
      </rPr>
      <t>e/m</t>
    </r>
    <r>
      <rPr>
        <vertAlign val="superscript"/>
        <sz val="11"/>
        <color theme="1"/>
        <rFont val="Calibri"/>
        <family val="2"/>
        <scheme val="minor"/>
      </rPr>
      <t>2</t>
    </r>
    <r>
      <rPr>
        <sz val="11"/>
        <color theme="1"/>
        <rFont val="Calibri"/>
        <family val="2"/>
        <scheme val="minor"/>
      </rPr>
      <t xml:space="preserve">) </t>
    </r>
  </si>
  <si>
    <t>Raw data / RETScreen rows</t>
  </si>
  <si>
    <t>Annual electricity consumption (kWh/year) - ELECTRICITY</t>
  </si>
  <si>
    <t>Select Primary Fuel Type - FUEL 1</t>
  </si>
  <si>
    <t>Annual fuel consumption (GJ/yr) - FUEL 1</t>
  </si>
  <si>
    <t>Select Secondary Fuel Type - FUEL 2</t>
  </si>
  <si>
    <t>Annual fuel consumption (GJ/yr) - FUEL 2</t>
  </si>
  <si>
    <t>Annual energy cost ($/yr) (Total of all energy types)</t>
  </si>
  <si>
    <r>
      <t>Annual Energy Use Intensity - EUI (ekWh/m</t>
    </r>
    <r>
      <rPr>
        <vertAlign val="superscript"/>
        <sz val="11"/>
        <color rgb="FF002060"/>
        <rFont val="Calibri"/>
        <family val="2"/>
        <scheme val="minor"/>
      </rPr>
      <t>2</t>
    </r>
    <r>
      <rPr>
        <sz val="11"/>
        <color rgb="FF002060"/>
        <rFont val="Calibri"/>
        <family val="2"/>
        <scheme val="minor"/>
      </rPr>
      <t>)</t>
    </r>
  </si>
  <si>
    <t>FUEL 1 - Fuel emissions factor (tons/GJ)</t>
  </si>
  <si>
    <t>FUEL 2 - Fuel emissions factor (tons/GJ)</t>
  </si>
  <si>
    <t>Default electricity emission factor (tons/kWh)</t>
  </si>
  <si>
    <t>Optional user entered electricity emission factor (tons/kWh)</t>
  </si>
  <si>
    <t>Elec factor to use</t>
  </si>
  <si>
    <r>
      <t>Estimated Annual GHG emissions (tons CO</t>
    </r>
    <r>
      <rPr>
        <vertAlign val="subscript"/>
        <sz val="11"/>
        <color theme="1"/>
        <rFont val="Calibri"/>
        <family val="2"/>
        <scheme val="minor"/>
      </rPr>
      <t>2</t>
    </r>
    <r>
      <rPr>
        <sz val="11"/>
        <color theme="1"/>
        <rFont val="Calibri"/>
        <family val="2"/>
        <scheme val="minor"/>
      </rPr>
      <t>e/yr)</t>
    </r>
  </si>
  <si>
    <r>
      <t>Annual GHG intensity - GHGi - (kg CO</t>
    </r>
    <r>
      <rPr>
        <vertAlign val="subscript"/>
        <sz val="11"/>
        <color theme="1"/>
        <rFont val="Calibri"/>
        <family val="2"/>
        <scheme val="minor"/>
      </rPr>
      <t>2</t>
    </r>
    <r>
      <rPr>
        <sz val="11"/>
        <color theme="1"/>
        <rFont val="Calibri"/>
        <family val="2"/>
        <scheme val="minor"/>
      </rPr>
      <t>e/m2)</t>
    </r>
  </si>
  <si>
    <t>General - show regardless of data entry method</t>
  </si>
  <si>
    <t>Has energy use been trending upward without known cause?</t>
  </si>
  <si>
    <t>Note that weather normalization of energy data and a review of climate impact are not included as part of this tool.</t>
  </si>
  <si>
    <t xml:space="preserve">          EBCx PRE-SCREENING TOOL REPORT</t>
  </si>
  <si>
    <t>INTRODUCTION:</t>
  </si>
  <si>
    <t>This report outlines the results of a pre-screening assessment used to aid in the planning for Existing Building Commissioning (EBCx).  The results outline the EBCx Readiness Score and recommended next steps on a building by building basis. 
The information provided by this tool is based on user defined inputs, is intended to be preliminary only, and accuracy is not guaranteed.   
Scores represent where each building ranks now, at this point in time.  It is important to reassess buildings again in the future (at least every 5 years) as scores will change over time.</t>
  </si>
  <si>
    <t>RESULTS:</t>
  </si>
  <si>
    <t>The table below summarizes the buildings assessed in this tool and their respective EBCx Readiness Score.  A score of 10 represents an ideal candidate for EBCx, and a score of 0 a poor candidate. The scores are relative to other buildings in the portfolio entered into the tool.</t>
  </si>
  <si>
    <r>
      <rPr>
        <b/>
        <sz val="10"/>
        <color theme="1"/>
        <rFont val="Calibri"/>
        <family val="2"/>
        <scheme val="minor"/>
      </rPr>
      <t>10:</t>
    </r>
    <r>
      <rPr>
        <sz val="10"/>
        <color theme="1"/>
        <rFont val="Calibri"/>
        <family val="2"/>
        <scheme val="minor"/>
      </rPr>
      <t xml:space="preserve"> Ideal Candidate</t>
    </r>
  </si>
  <si>
    <r>
      <rPr>
        <b/>
        <sz val="10"/>
        <color theme="1"/>
        <rFont val="Calibri"/>
        <family val="2"/>
        <scheme val="minor"/>
      </rPr>
      <t>0:</t>
    </r>
    <r>
      <rPr>
        <sz val="10"/>
        <color theme="1"/>
        <rFont val="Calibri"/>
        <family val="2"/>
        <scheme val="minor"/>
      </rPr>
      <t xml:space="preserve"> Poor Candidate</t>
    </r>
  </si>
  <si>
    <t>Building number</t>
  </si>
  <si>
    <t>EBCx Readiness Score</t>
  </si>
  <si>
    <t>Recommendation</t>
  </si>
  <si>
    <t>Show/Hide</t>
  </si>
  <si>
    <t>RESOURCES:</t>
  </si>
  <si>
    <t>To proceed with EBCx for viable buildings, the guide developed by NRCan provides detailed information about the recommissioning process from planning through to completion, and outlines best practices to follow.  The guide, along with additional resources and tools, can be found here:</t>
  </si>
  <si>
    <t xml:space="preserve">The CSA Z5001 Standard provides guidelines for the commissioning of systems for building energy use through the building envelope, mechanical and electrical equipment, and water uses.  Find out more here: </t>
  </si>
  <si>
    <t xml:space="preserve">https://www.csagroup.org/store/product/CSA%20Z5001:20/ </t>
  </si>
  <si>
    <t>COMMENTS:</t>
  </si>
  <si>
    <t>Use the free-form box below to enter any comments or next steps to help you move forward with EBCx on your buildings:</t>
  </si>
  <si>
    <t>Prepared by:</t>
  </si>
  <si>
    <t>Date:</t>
  </si>
  <si>
    <t>Intentionally blank</t>
  </si>
  <si>
    <t>THIS TAB USED FOR ENERGY &amp; EMISSION LOOKUPS</t>
  </si>
  <si>
    <t>HIDE TAB FROM USER</t>
  </si>
  <si>
    <t>GHG Intensity - Electricity</t>
  </si>
  <si>
    <t>Default GHG intensity factor</t>
  </si>
  <si>
    <t>Electricity</t>
  </si>
  <si>
    <t>g CO2e/kWh</t>
  </si>
  <si>
    <t>T CO2e/kWh</t>
  </si>
  <si>
    <t>Year</t>
  </si>
  <si>
    <t>Source</t>
  </si>
  <si>
    <t>AB</t>
  </si>
  <si>
    <t>Alberta</t>
  </si>
  <si>
    <t xml:space="preserve">Greening Govt </t>
  </si>
  <si>
    <t>BC</t>
  </si>
  <si>
    <t>British Columbia</t>
  </si>
  <si>
    <t xml:space="preserve">BC Integrated Grid </t>
  </si>
  <si>
    <t>MB</t>
  </si>
  <si>
    <t>Manitoba</t>
  </si>
  <si>
    <t>NB</t>
  </si>
  <si>
    <t>New Brunswick</t>
  </si>
  <si>
    <t>NL</t>
  </si>
  <si>
    <t>Newfoundland &amp; Labrador</t>
  </si>
  <si>
    <t>NS</t>
  </si>
  <si>
    <t>Nova Scotia</t>
  </si>
  <si>
    <t>NT</t>
  </si>
  <si>
    <t>Northwest Territories</t>
  </si>
  <si>
    <t>NU</t>
  </si>
  <si>
    <t>Nunavut</t>
  </si>
  <si>
    <t>ON</t>
  </si>
  <si>
    <t>Ontario</t>
  </si>
  <si>
    <t>PE</t>
  </si>
  <si>
    <t>Prince Edward Island</t>
  </si>
  <si>
    <t>QC</t>
  </si>
  <si>
    <t>Quebec</t>
  </si>
  <si>
    <t>SK</t>
  </si>
  <si>
    <t>Saskatchewan</t>
  </si>
  <si>
    <t>YT</t>
  </si>
  <si>
    <t>Yukon</t>
  </si>
  <si>
    <t>GHG Intensity - fuels</t>
  </si>
  <si>
    <t>kg/GJ</t>
  </si>
  <si>
    <t>T CO2e/GJ</t>
  </si>
  <si>
    <t>Light fuel oil</t>
  </si>
  <si>
    <t>Biomass</t>
  </si>
  <si>
    <t>RNG (100%)</t>
  </si>
  <si>
    <t>RNG (66%)</t>
  </si>
  <si>
    <t>RNG (33%)</t>
  </si>
  <si>
    <t>None</t>
  </si>
  <si>
    <t>THIS TAB USED TO PROVIDE TEXT FOR DROP DOWN MENUS USED THROUGHOUT TOOL. Text can be edited as required, but do not move cells or add rows/columns</t>
  </si>
  <si>
    <t>HIDE FROM USER</t>
  </si>
  <si>
    <t>General 1</t>
  </si>
  <si>
    <t>Complaints</t>
  </si>
  <si>
    <t>Organizational focus</t>
  </si>
  <si>
    <t>Controls type</t>
  </si>
  <si>
    <t>Frequency</t>
  </si>
  <si>
    <t xml:space="preserve">Energy Data Input </t>
  </si>
  <si>
    <t>Engagement</t>
  </si>
  <si>
    <t>Banking/Financial</t>
  </si>
  <si>
    <t>Never</t>
  </si>
  <si>
    <t>GHG reduction</t>
  </si>
  <si>
    <t>Direct Digital Control (DDC)</t>
  </si>
  <si>
    <t>Annually</t>
  </si>
  <si>
    <t>High engagement</t>
  </si>
  <si>
    <t>Data Center</t>
  </si>
  <si>
    <t xml:space="preserve">No </t>
  </si>
  <si>
    <t>Infrequent</t>
  </si>
  <si>
    <t>Energy reduction</t>
  </si>
  <si>
    <t>Pneumatic control</t>
  </si>
  <si>
    <t>Seasonally</t>
  </si>
  <si>
    <t>Energy Star Portfolio Manager</t>
  </si>
  <si>
    <t>Some engagement</t>
  </si>
  <si>
    <t>Education - K-12</t>
  </si>
  <si>
    <t>Unsure</t>
  </si>
  <si>
    <t>Regularly</t>
  </si>
  <si>
    <t>Cost reduction</t>
  </si>
  <si>
    <t>Combination DDC &amp; Pneumatic</t>
  </si>
  <si>
    <t>Monthly</t>
  </si>
  <si>
    <t>Low engagement</t>
  </si>
  <si>
    <t>Education - Other</t>
  </si>
  <si>
    <t>Constant</t>
  </si>
  <si>
    <t>Comfort &amp; Operation</t>
  </si>
  <si>
    <t>Web based smart thermostats</t>
  </si>
  <si>
    <t>Weekly</t>
  </si>
  <si>
    <t>No engagement</t>
  </si>
  <si>
    <t>Education - Post Secondary</t>
  </si>
  <si>
    <t>Other</t>
  </si>
  <si>
    <t>Local programmable thermostats</t>
  </si>
  <si>
    <t>Daily</t>
  </si>
  <si>
    <t>Entertainment</t>
  </si>
  <si>
    <t>Manual control</t>
  </si>
  <si>
    <t>Food - Other</t>
  </si>
  <si>
    <t>General 2</t>
  </si>
  <si>
    <t>Food - Restaurant &amp; Bar</t>
  </si>
  <si>
    <t>Food - Supermarket</t>
  </si>
  <si>
    <t>Health - Hospital</t>
  </si>
  <si>
    <t>Not applicable</t>
  </si>
  <si>
    <t>Health - Other</t>
  </si>
  <si>
    <t>Industrial - Other</t>
  </si>
  <si>
    <t>Laboratory</t>
  </si>
  <si>
    <t>Lodging - Hotel</t>
  </si>
  <si>
    <t>Lodging - Other</t>
  </si>
  <si>
    <t>Manufacturing</t>
  </si>
  <si>
    <t>Office</t>
  </si>
  <si>
    <t>Office/Retail Mixed</t>
  </si>
  <si>
    <t>Public - Emergency Services</t>
  </si>
  <si>
    <t>Public - Library</t>
  </si>
  <si>
    <t>Public - Water/Waste</t>
  </si>
  <si>
    <t xml:space="preserve">Public - Recreation </t>
  </si>
  <si>
    <t>Religious Worship</t>
  </si>
  <si>
    <t>Residential Multi Unit</t>
  </si>
  <si>
    <t>Retail</t>
  </si>
  <si>
    <t>Retail - Mall</t>
  </si>
  <si>
    <t>Retail - Other</t>
  </si>
  <si>
    <t>Retail - Store</t>
  </si>
  <si>
    <t>Warehouse</t>
  </si>
  <si>
    <t>OTHER</t>
  </si>
  <si>
    <t>THIS TAB PROVIDES TEXT USED IN HELP ICONS.  DO NOT ADD ROWS/COLUMNS OR REARRANGE CELLS. VBA CODE REFERENCES EXACT CELLS FROM THIS TAB.  TEXT CAN BE MODIFIED THOUGH.</t>
  </si>
  <si>
    <t>Tab</t>
  </si>
  <si>
    <t>Question (abbreviated)</t>
  </si>
  <si>
    <t>Help icon response text (TEXT CAN BE MODIFIED BELOW AS REQUIRED)</t>
  </si>
  <si>
    <t>FACILITY</t>
  </si>
  <si>
    <t>Select the most appropriate building type from the drop down that represents the majority of space usage in the facility. If option not shown, select 'Other'.</t>
  </si>
  <si>
    <t>Floor area</t>
  </si>
  <si>
    <t>Conditioned space refers to the area of the building for which HVAC is provided. Parkades are usually excluded. Be sure to enter values in square meters (m2).</t>
  </si>
  <si>
    <t>Control type</t>
  </si>
  <si>
    <t xml:space="preserve">Select the controls type that best represents the type used for the majority of your HVAC systems.  </t>
  </si>
  <si>
    <t>Major redesign</t>
  </si>
  <si>
    <t>A major redesign or replacement is a change that would impact more than roughly one third of your HVAC systems.</t>
  </si>
  <si>
    <t>Water consumption</t>
  </si>
  <si>
    <t xml:space="preserve">High water consumption can also be a good indicator of the need for EBCx (with an added focus on water usage). </t>
  </si>
  <si>
    <t>Building envelope</t>
  </si>
  <si>
    <t>Known opportunities could include windows and doors in poor condition, degraded insulation, water ingress, or severe drafts.</t>
  </si>
  <si>
    <t>RCx in past 5 yrs</t>
  </si>
  <si>
    <t xml:space="preserve">A comprehensive recommissioning process would include an investigation, findings report, implementation of measures, and checking to ensure measures persist. This is often supported by an external consultant.  
According to best practices, the RCx process should be repeated every 5 years (appx) to maximize and maintain its benefits over time. </t>
  </si>
  <si>
    <t>Energy Perf Contract</t>
  </si>
  <si>
    <t xml:space="preserve">An Energy Performance Contract (EPC) is a performance-based financing mechanism that enables a client organization to leverage the technical and financial capacity of an Energy Service Company (ESCO) to design, build, and secure financing to improve energy management practices and/or retrofits within a facility. 
Having an active EPC in place may impact the ability to make additional changes as part of an EBCx process, requiring careful coordination with the EPC provider.
If you already have an EPC in place, consider the impacts of the Energy Performance Contract (EPC) on the ability to implement energy improvements. One of the ways to consider these impacts is to establish a new energy performance baseline after the implementation of the EPC measures.
If an EPC is planned for in the next 5 years, it is recommended to wait until the EPC measures have been implemented before considering EBCx for this building.  </t>
  </si>
  <si>
    <t>Financial resources</t>
  </si>
  <si>
    <t>Although EBCx typically identifies low cost / no cost opportunities, some funding will still be required to undertake an investigation and implement the results. A total budget of $0.30 - $0.50 / ft2 is advisable to carry for the entire EBCx process.  In some cases this may be offset by program funding/incentives.</t>
  </si>
  <si>
    <t>Motivating factor</t>
  </si>
  <si>
    <t>This applies to the organization as a whole, not just for one building. If multiple factors apply, choose the one that holds the largest weight within the organization.</t>
  </si>
  <si>
    <t>Number of buildings</t>
  </si>
  <si>
    <t>Select up to 15 buildings you would like to compare by using the up/down arrows.</t>
  </si>
  <si>
    <t>DDC trending capability</t>
  </si>
  <si>
    <t>Ideally the control system would be able to log and trend data for at least 2 weeks at an interval of 15 minutes.  This data is particularly useful for investigation of opportunities, and verifying implementation.</t>
  </si>
  <si>
    <t>Having engagement from operators and staff is a large part of a successful EBCx project. If your operators are not currently engaged, it is recommended that this is a focus prior in the initial stages of the EBCx process.</t>
  </si>
  <si>
    <t>Space use changes</t>
  </si>
  <si>
    <t>Proposed space use changes may have an impact on the effectiveness of the EBCx process. As according to best practices, the recommissioning process should be repeated every 5 years (appx) to maximize and maintain its benefits over time. If significant space use changes are planned in the next 5 years, you may wish to wait to proceed with an EBCx after these modifications are complete.</t>
  </si>
  <si>
    <t>(space left for additional help icons if needed)</t>
  </si>
  <si>
    <t>WARNING - Building is smaller than threshold in cell below</t>
  </si>
  <si>
    <t>This building floor area is small and the return on investment for EBCx may be low when compared to other larger buildings.  Consider a light version of EBCx for this building, focusing only on primary energy consuming equipment.  The EBCx Readiness Score shown in the Report is likely to be low for this building due to it's size.  However there may still be opportunity for energy performance improvement.
Click OK to continue.</t>
  </si>
  <si>
    <t>Too small size less than threshold (m2)</t>
  </si>
  <si>
    <t>ft2</t>
  </si>
  <si>
    <t>WARNING - Pneumatic controls</t>
  </si>
  <si>
    <t>This building is a poor candidate for EBCx due to the limited optimization available with pneumatic controls. It is recommended to prioritize the upgrade to a modern control system before proceeding with EBCx. 
You can continue to enter information on this building, however the EBCx Readiness Score will be low.
Click OK to continue.</t>
  </si>
  <si>
    <t>ENERGY</t>
  </si>
  <si>
    <t>Energy use trend upwards</t>
  </si>
  <si>
    <t>If energy use and/or costs have been increasing significantly and the reason cannot be explained, select 'Yes'.  
Reasons for increasing energy might include higher occupant density, renovations, longer operating hours, increased ventilation requirements, etc.</t>
  </si>
  <si>
    <t>Energy Data Inputs</t>
  </si>
  <si>
    <t>Enter the most recent full year of consumption data you have available.  If you do not have data, leave these cells blank.  
Up to two fuel types can be entered. If only one fuel type is used, leave the second fuel type blank, or select 'None'.  If you do not use fuel, leave fuel cells blank.</t>
  </si>
  <si>
    <t>Elec Emission Factors</t>
  </si>
  <si>
    <t>A default electricity emission factor is provided based on Provincial averages published by Canada. 
If you wish to override this default factor and enter your own, you can do so here and the default value will be ignored. 
If you wish to use the default value, leave the User Entered cell blank.</t>
  </si>
  <si>
    <t>ESPM</t>
  </si>
  <si>
    <t>Energy Star Portfolio Manager (ESPM) is an interactive online tool that enables you to benchmark the energy use of any type of building.  
Buildings receive a 1 – 100 ENERGY STAR score, which compares your building to similar buildings nationwide. A score of 50 represents median energy performance, while a score of 75 or higher means your building is a top energy performer. 
For more information visit: www.energystar.gov/buildings/benchmark</t>
  </si>
  <si>
    <t>THIS TAB DETERMINES EBCX SCORE FOR EACH BUILDING AND ASSOCIATED TEXT USED IN REPORT</t>
  </si>
  <si>
    <t>Question&gt;&gt;</t>
  </si>
  <si>
    <t>Notes</t>
  </si>
  <si>
    <t>If the user answers 'unsure' for any question, the score for that question is ignored.</t>
  </si>
  <si>
    <t>Score</t>
  </si>
  <si>
    <t>Floor area m2</t>
  </si>
  <si>
    <t>Primary building use change</t>
  </si>
  <si>
    <t>IAQ</t>
  </si>
  <si>
    <t>RCx past 5yrs</t>
  </si>
  <si>
    <t>EPC in place</t>
  </si>
  <si>
    <t>Mech dwgs</t>
  </si>
  <si>
    <t>Balance. Rpts.</t>
  </si>
  <si>
    <t>Cntrl system type</t>
  </si>
  <si>
    <t>DDC remote access</t>
  </si>
  <si>
    <t>DDC trend logs</t>
  </si>
  <si>
    <t>Major redesign planned</t>
  </si>
  <si>
    <t>Premature failure of equip.</t>
  </si>
  <si>
    <t>Water consumption high</t>
  </si>
  <si>
    <t>Envelope issues</t>
  </si>
  <si>
    <t>Energy trending upwards</t>
  </si>
  <si>
    <t>Energy cost</t>
  </si>
  <si>
    <t>EUI</t>
  </si>
  <si>
    <t>GHGi</t>
  </si>
  <si>
    <t>(spare)</t>
  </si>
  <si>
    <t>Cells in orange can be changed by the tool owner (not the user)</t>
  </si>
  <si>
    <t>(table to right)</t>
  </si>
  <si>
    <t>Do NOT add rows, columns, or delete text in this tab</t>
  </si>
  <si>
    <t>HIDE THIS TAB FROM USER</t>
  </si>
  <si>
    <t>Weighting (relative factor, unitless - refer to graph to see order):</t>
  </si>
  <si>
    <t>Question</t>
  </si>
  <si>
    <t>Max</t>
  </si>
  <si>
    <t>Score for above statement</t>
  </si>
  <si>
    <t>Not scored, but used to score various energy, cost, GHG inputs</t>
  </si>
  <si>
    <t>MANUAL / RETSCREEN INPUT BELOW</t>
  </si>
  <si>
    <t>Median value</t>
  </si>
  <si>
    <t>Max $/yr for score of 5 (__ x median)</t>
  </si>
  <si>
    <t>Min $/yr for score of 1 (__ x median)</t>
  </si>
  <si>
    <t>$/yr score (1-5)</t>
  </si>
  <si>
    <t>Building type</t>
  </si>
  <si>
    <t>National Avg EUI for building type (kWh/m2)</t>
  </si>
  <si>
    <t>Max EUI for score of 5 (__ x national avg)</t>
  </si>
  <si>
    <t>Min EUI for score of 1 (__ x national avg)</t>
  </si>
  <si>
    <t>EUI score (1-5)</t>
  </si>
  <si>
    <t>National Avg GHGi for building type (kgCO2e/m2)</t>
  </si>
  <si>
    <t>Max GHGi for score of 5 (__x national avg)</t>
  </si>
  <si>
    <t>Min GHGi for score of 1 (__x national avg)</t>
  </si>
  <si>
    <t>GHGi score (1-5)</t>
  </si>
  <si>
    <t>ESPM INPUT BELOW</t>
  </si>
  <si>
    <t>ESPM rating for score of 5</t>
  </si>
  <si>
    <t>ESPM rating for score of 1</t>
  </si>
  <si>
    <t>ESPM score for tool</t>
  </si>
  <si>
    <t>Form of data entry selected by user</t>
  </si>
  <si>
    <t>Score to use (based on form of entry used, and organizational priority)</t>
  </si>
  <si>
    <t>Vlookup column ref</t>
  </si>
  <si>
    <t>Building name</t>
  </si>
  <si>
    <t>Total score (based on questions above)</t>
  </si>
  <si>
    <t>Count of scores with real values</t>
  </si>
  <si>
    <t>Max score possible with questions answered</t>
  </si>
  <si>
    <t>EBCx Score (0-10)</t>
  </si>
  <si>
    <t>Max count of scores possible</t>
  </si>
  <si>
    <t>Score penalty for each item of missing information</t>
  </si>
  <si>
    <t>Min number of questions required to not get penalized for missing information</t>
  </si>
  <si>
    <t>Score penalty</t>
  </si>
  <si>
    <t>"Show stopper" factors</t>
  </si>
  <si>
    <t>Include in report (based on how many buildings entered in cell D12 of Facility Tab)</t>
  </si>
  <si>
    <t xml:space="preserve">EBCx Readiness Score (0-10) to use in report </t>
  </si>
  <si>
    <t>Rounded score (used for Statement A lookup)</t>
  </si>
  <si>
    <t>EUI low</t>
  </si>
  <si>
    <t>of max EUI or less flags site for statement on energy performance impact being lower than other bldgs</t>
  </si>
  <si>
    <t>GHGi low</t>
  </si>
  <si>
    <t>En cost low</t>
  </si>
  <si>
    <t>LOGIC BELOW FOR TEXT THAT AUTO POPULATES IN REPORT TAB</t>
  </si>
  <si>
    <t>Ref</t>
  </si>
  <si>
    <t>Limited information was provided by the user in the tool.</t>
  </si>
  <si>
    <t>Report statement part A</t>
  </si>
  <si>
    <t>Report statement part B (only applies if score is 2 or highter, otherwise blank)</t>
  </si>
  <si>
    <t>Report statement combined</t>
  </si>
  <si>
    <t>Statement to the right (reasons why score is low) only shows if score for building is less than 1.5 (i.e. would round to a score of 1 or less).  If low score, this text is included in the 'Report statement combined' above</t>
  </si>
  <si>
    <t>Statement if limited information provided in tool</t>
  </si>
  <si>
    <t>General statements - Text to be used in report</t>
  </si>
  <si>
    <t>EBCx score</t>
  </si>
  <si>
    <t>Opening statement for report (Part A)</t>
  </si>
  <si>
    <t>THIS TEXT IN ORANGE IS THE TEXT USED TO GENERATE THE REPORT</t>
  </si>
  <si>
    <t xml:space="preserve">This building is an ideal candidate for EBCx and you should proceed with a full EBCx approach.  </t>
  </si>
  <si>
    <t>THIS TEXT CAN BE EDITED AS REQUIRED. DO NOT ADD ROWS OR COLUMNS THOUGH</t>
  </si>
  <si>
    <t>This building is a strong candidate for EBCx.</t>
  </si>
  <si>
    <t>This building is a good candidate for EBCx.</t>
  </si>
  <si>
    <t>This building is a reasonable candidate for EBCx.</t>
  </si>
  <si>
    <t>This building is a low candidate for EBCx at this point in time.</t>
  </si>
  <si>
    <t>This building is a poor candidate for EBCx at this point in time.</t>
  </si>
  <si>
    <t xml:space="preserve">This building is a poor candidate for EBCx at this point in time and you should prioritize other buildings for now, but work towards addressing the reasons for this low score and reassessing this building again in the future.  
Reasons for a low score include: </t>
  </si>
  <si>
    <t>Condition Specific Statements - Text to be used in report</t>
  </si>
  <si>
    <t>Secondary statements for report (Part B)</t>
  </si>
  <si>
    <t xml:space="preserve"> The building size is small.</t>
  </si>
  <si>
    <t>&gt;&gt;&gt;&gt;&gt;</t>
  </si>
  <si>
    <t xml:space="preserve"> This building floor area is small and the return on investment for EBCx may be low when compared to other larger buildings.  Consider a light version of EBCx for this building, focusing only on primary energy consuming equipment. It is recommend to focus on other buildings that are larger where there is likely to be a greater return on the investment and effort put into EBCx. </t>
  </si>
  <si>
    <t xml:space="preserve"> The primary space use of the building expected to significantly change in the next 5 years.</t>
  </si>
  <si>
    <t xml:space="preserve"> The proposed space use changes may have an impact on the effectiveness of the EBCx process. If these changes are planned in the next 5 years, you may wish to wait until these modifications are complete before proceeding with EBCx.</t>
  </si>
  <si>
    <t xml:space="preserve"> An Energy Performance Contract (EPC) is in place.</t>
  </si>
  <si>
    <t xml:space="preserve"> Consider the impacts of the Energy Performance Contract (EPC) that you have in place on the ability to implement energy improvements. </t>
  </si>
  <si>
    <t xml:space="preserve"> The organization does not have the financial resources.</t>
  </si>
  <si>
    <t xml:space="preserve"> It is recommended you first secure funding to implement low-cost measures before proceeding with EBCx.</t>
  </si>
  <si>
    <t xml:space="preserve"> A major redesign of HVAC/controls is planned in the near future.</t>
  </si>
  <si>
    <t xml:space="preserve"> You should wait until the major HVAC and controls upgrade are completed before considering EBCx for this building.  A period of at least 12 months after the upgrade is ideal as it will allow you to establish a new energy performance baseline before proceeding with the EBCx.</t>
  </si>
  <si>
    <t xml:space="preserve"> Water consumption is high.</t>
  </si>
  <si>
    <t xml:space="preserve"> Including water consuming equipment as part of the EBCx scope will help to address concerns over excessive water usage.</t>
  </si>
  <si>
    <t xml:space="preserve"> Known issues with building envelope performance</t>
  </si>
  <si>
    <t xml:space="preserve"> Including building envelope as part of the EBCx scope should also be considered, in particular for aspects of envelope with known issues.</t>
  </si>
  <si>
    <t xml:space="preserve"> The building uses pnuematic controls.</t>
  </si>
  <si>
    <t xml:space="preserve"> Prior to proceeding with EBCx for this building it is recommended you prioritize upgrading the pneumatic control system to a modern control system.</t>
  </si>
  <si>
    <t xml:space="preserve"> The building has a mix of pneumatic and DDC controls.</t>
  </si>
  <si>
    <t xml:space="preserve"> Consider focusing the EBCx on the area of the building served by the modern control system / DDC. Pneumatic controls should be prioritized for replacement.</t>
  </si>
  <si>
    <t xml:space="preserve"> Low energy reduction potential in comparison to other buildings.</t>
  </si>
  <si>
    <t xml:space="preserve"> The energy performance impact is likely to be lower in comparison to other sites. </t>
  </si>
  <si>
    <t xml:space="preserve"> Low GHG reduction potential in comparison to other buildings.</t>
  </si>
  <si>
    <t xml:space="preserve"> Keep in mind that the GHG impact of EBCx on this building is likely to be lower in comparison to others.  </t>
  </si>
  <si>
    <t xml:space="preserve"> Low energy cost reduction potential in comparison to other buildings.</t>
  </si>
  <si>
    <t xml:space="preserve"> The energy cost reduction is likely to be lower in comparison to other sites.  </t>
  </si>
  <si>
    <t xml:space="preserve"> Low operator engagement.</t>
  </si>
  <si>
    <t xml:space="preserve"> Increasing building operator engagement prior to starting EBCx will be critical to the success of this project.</t>
  </si>
  <si>
    <t xml:space="preserve"> The building has been through EBCx within the past 5 years.</t>
  </si>
  <si>
    <t xml:space="preserve"> The building has been through EBCx within the past 5 years - it is recommended to prioritize other buildings that have had less recent EBCx activities.</t>
  </si>
  <si>
    <t>Limited information was provided by the user in the tool</t>
  </si>
  <si>
    <t xml:space="preserve">
Limited information was provided for this building in the tool. Answering more questions will increase the accuracy of the score for this building.</t>
  </si>
  <si>
    <t>EUIs / GHGis used to provide scoring in tool</t>
  </si>
  <si>
    <t>Reference Code</t>
  </si>
  <si>
    <t>Type</t>
  </si>
  <si>
    <t>Link</t>
  </si>
  <si>
    <t>A</t>
  </si>
  <si>
    <t>NRCan SCIEU</t>
  </si>
  <si>
    <t>https://oee.nrcan.gc.ca/corporate/statistics/neud/dpa/showTable.cfm?type=SC&amp;sector=aaa&amp;juris=ca&amp;year=2019&amp;rn=1&amp;page=1</t>
  </si>
  <si>
    <t>B</t>
  </si>
  <si>
    <t>Data Ceter EUI</t>
  </si>
  <si>
    <t>https://natural-resources.canada.ca/energy-efficiency/energy-star/buildings/technical-reference-documents/data-center</t>
  </si>
  <si>
    <t>C</t>
  </si>
  <si>
    <t>ESPM EUIs</t>
  </si>
  <si>
    <t>https://natural-resources.canada.ca/sites/www.nrcan.gc.ca/files/energy/pdf/Canadian%20National%20Median%20Tables-EN-Aug2018-7.pdf</t>
  </si>
  <si>
    <t>D</t>
  </si>
  <si>
    <t>MURB EUI</t>
  </si>
  <si>
    <t>https://oee.nrcan.gc.ca/corporate/statistics/neud/dpa/showTable.cfm?type=MURB&amp;sector=AAA&amp;juris=CA&amp;rn=1&amp;page=2</t>
  </si>
  <si>
    <t>EUI - Other</t>
  </si>
  <si>
    <t>E</t>
  </si>
  <si>
    <t>ESPM GHGi</t>
  </si>
  <si>
    <t>https://natural-resources.canada.ca/sites/nrcan/files/energy/pdf/2GHGI_-_English19_0(1).pdf</t>
  </si>
  <si>
    <t>Site</t>
  </si>
  <si>
    <t>Ratio Site/Source</t>
  </si>
  <si>
    <t>Elec emission factor (kgCO2/kWh)</t>
  </si>
  <si>
    <t>From LookupTables tab</t>
  </si>
  <si>
    <t>x</t>
  </si>
  <si>
    <t>y</t>
  </si>
  <si>
    <t>Site EUI</t>
  </si>
  <si>
    <t>GHGi (kgCO2e/m2) - 2022 NRCan data</t>
  </si>
  <si>
    <t>GJ/m2</t>
  </si>
  <si>
    <t>kWh/m2</t>
  </si>
  <si>
    <t>Reference/Notes</t>
  </si>
  <si>
    <t>Slope</t>
  </si>
  <si>
    <t>I-Cept</t>
  </si>
  <si>
    <t>For Data Centers - GHGi calculated based on EUI x elec emission factor, assuming 100% electric</t>
  </si>
  <si>
    <t>C ("Education Other")</t>
  </si>
  <si>
    <t>C (Food Other Sales)</t>
  </si>
  <si>
    <t>EUI n/a. Abritray value used.</t>
  </si>
  <si>
    <t>C (Mixed Use)</t>
  </si>
  <si>
    <t>C (Police Station)</t>
  </si>
  <si>
    <t>Min</t>
  </si>
  <si>
    <t>Notes for tool owner/developer to assist with future modifications/edits to tool</t>
  </si>
  <si>
    <t>Tool password for all VB Code/editing</t>
  </si>
  <si>
    <t>Images below for reference…</t>
  </si>
  <si>
    <t>Image 1</t>
  </si>
  <si>
    <t>When editing</t>
  </si>
  <si>
    <t>Do not rename existing tabs - these are referenced in VB code</t>
  </si>
  <si>
    <t>To show non-public tabs used for logic, refer to Image 1 and select 'SheetVisible'.</t>
  </si>
  <si>
    <t>When closing, prior to public release</t>
  </si>
  <si>
    <t>In VB, for sheets that are not shown to public, select 'SheetVeryHidden' from 'Visible' drop down in properties.  See image 1 to right.</t>
  </si>
  <si>
    <t>For all visible sheets</t>
  </si>
  <si>
    <t>In View menu, unselect all check marks. See image 3</t>
  </si>
  <si>
    <t>Hide any rows or columns marked as HIDE. See image 4.</t>
  </si>
  <si>
    <t>All cells that are not user inputs should be locked. (Right click on cells &gt; Format Cells &gt; Protection &gt; Locked)</t>
  </si>
  <si>
    <t>All cells that are user inputs should NOT be locked.</t>
  </si>
  <si>
    <t>Right click on tab name, select 'Protect Sheet', use password above. See image 2,.</t>
  </si>
  <si>
    <t>Image 2</t>
  </si>
  <si>
    <t>Image 3</t>
  </si>
  <si>
    <t>Image 4</t>
  </si>
  <si>
    <r>
      <t>Existing Building Commissioning (EBCx) is an optimization process for existing buildings that includes the terms recommissioning (RCx),  retro-commissioning (Re-Cx) and ongoing commissioning (OCx). EBCx helps ensure that systems are operating optimally to meet occupants needs and provides a rigorous investigation to identify performance and integration issues. A primary focus of EBCx is to deliver “low-cost/no-cost” operational improvements to maximize comfort and energy savings.  EBCx can be carried out as a standalone process or done in concert with a retroﬁt project.
This</t>
    </r>
    <r>
      <rPr>
        <b/>
        <sz val="11"/>
        <color theme="0"/>
        <rFont val="Calibri"/>
        <family val="2"/>
        <scheme val="minor"/>
      </rPr>
      <t xml:space="preserve"> EBCx Pre-Screening Tool</t>
    </r>
    <r>
      <rPr>
        <sz val="11"/>
        <color theme="0"/>
        <rFont val="Calibri"/>
        <family val="2"/>
        <scheme val="minor"/>
      </rPr>
      <t xml:space="preserve"> has been developed to help select the best building candidate(s) for existing building commissioning. Prioritizing a portfolio of buildings and selecting those that are the most ready and have the greatest potential for improvement can assist with long-term planning and enable building owners to take advantage of short term paybacks. This tool is designed to be used at the planning phase of the standardized EBCx process.  A score for each building is provided, representing the readiness for EBCx at the </t>
    </r>
    <r>
      <rPr>
        <b/>
        <sz val="11"/>
        <color theme="0"/>
        <rFont val="Calibri"/>
        <family val="2"/>
        <scheme val="minor"/>
      </rPr>
      <t>current point in time</t>
    </r>
    <r>
      <rPr>
        <sz val="11"/>
        <color theme="0"/>
        <rFont val="Calibri"/>
        <family val="2"/>
        <scheme val="minor"/>
      </rPr>
      <t xml:space="preserve">.
Refer to the </t>
    </r>
    <r>
      <rPr>
        <b/>
        <sz val="11"/>
        <color theme="0"/>
        <rFont val="Calibri"/>
        <family val="2"/>
        <scheme val="minor"/>
      </rPr>
      <t>User Guide</t>
    </r>
    <r>
      <rPr>
        <sz val="11"/>
        <color theme="0"/>
        <rFont val="Calibri"/>
        <family val="2"/>
        <scheme val="minor"/>
      </rPr>
      <t xml:space="preserve"> tab, question mark icons throughout the tool, or the link below for insights and additional information on how to complete this screening tool.</t>
    </r>
  </si>
  <si>
    <t>Enable or disable ActiveX settings in Office files - Microsoft Support</t>
  </si>
  <si>
    <t>Enable or disable macros in Microsoft 365 files</t>
  </si>
  <si>
    <r>
      <rPr>
        <b/>
        <sz val="11"/>
        <color rgb="FFFF0000"/>
        <rFont val="Calibri"/>
        <family val="2"/>
        <scheme val="minor"/>
      </rPr>
      <t>Macros and ActiveX Controls – Security Notice</t>
    </r>
    <r>
      <rPr>
        <sz val="11"/>
        <color rgb="FFFF0000"/>
        <rFont val="Calibri"/>
        <family val="2"/>
        <scheme val="minor"/>
      </rPr>
      <t xml:space="preserve">
</t>
    </r>
    <r>
      <rPr>
        <sz val="11"/>
        <rFont val="Calibri"/>
        <family val="2"/>
        <scheme val="minor"/>
      </rPr>
      <t xml:space="preserve">
This Excel tool includes approved Microsoft macros and ActiveX controls required for its automated functions.
When opening the file for the first time, Microsoft Excel may display a Security Warning indicating that macros and/or ActiveX controls have been disabled or blocked. </t>
    </r>
    <r>
      <rPr>
        <sz val="11"/>
        <color rgb="FFFF0000"/>
        <rFont val="Calibri"/>
        <family val="2"/>
        <scheme val="minor"/>
      </rPr>
      <t xml:space="preserve">
</t>
    </r>
    <r>
      <rPr>
        <b/>
        <sz val="11"/>
        <rFont val="Calibri"/>
        <family val="2"/>
        <scheme val="minor"/>
      </rPr>
      <t>To ensure full functionality of this tool, users must allow both macros and ActiveX content.</t>
    </r>
    <r>
      <rPr>
        <sz val="11"/>
        <color rgb="FFFF0000"/>
        <rFont val="Calibri"/>
        <family val="2"/>
        <scheme val="minor"/>
      </rPr>
      <t xml:space="preserve">
</t>
    </r>
    <r>
      <rPr>
        <sz val="11"/>
        <rFont val="Calibri"/>
        <family val="2"/>
        <scheme val="minor"/>
      </rPr>
      <t xml:space="preserve">To enable the required content, please click on the warning icon that appears in Excel and follow the official Microsoft guidance.
You can also click on the following links: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</si>
</sst>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quot;$&quot;* #,##0.00_);_(&quot;$&quot;* \(#,##0.00\);_(&quot;$&quot;* &quot;-&quot;??_);_(@_)"/>
    <numFmt numFmtId="165" formatCode="_(* #,##0.00_);_(* \(#,##0.00\);_(* &quot;-&quot;??_);_(@_)"/>
    <numFmt numFmtId="166" formatCode="_-* #,##0_-;\-* #,##0_-;_-* &quot;-&quot;??_-;_-@_-"/>
    <numFmt numFmtId="167" formatCode="_-&quot;$&quot;* #,##0_-;\-&quot;$&quot;* #,##0_-;_-&quot;$&quot;* &quot;-&quot;??_-;_-@_-"/>
    <numFmt numFmtId="168" formatCode="_-* #,##0.0_-;\-* #,##0.0_-;_-* &quot;-&quot;??_-;_-@_-"/>
    <numFmt numFmtId="169" formatCode="_-* #,##0.000000_-;\-* #,##0.000000_-;_-* &quot;-&quot;??_-;_-@_-"/>
    <numFmt numFmtId="170" formatCode="_-* #,##0.000_-;\-* #,##0.000_-;_-* &quot;-&quot;??_-;_-@_-"/>
    <numFmt numFmtId="171" formatCode="_-* #,##0.00000_-;\-* #,##0.00000_-;_-* &quot;-&quot;??_-;_-@_-"/>
    <numFmt numFmtId="172" formatCode="_(* #,##0_);_(* \(#,##0\);_(* &quot;-&quot;??_);_(@_)"/>
    <numFmt numFmtId="173" formatCode="_(* #,##0.000000_);_(* \(#,##0.000000\);_(* &quot;-&quot;??_);_(@_)"/>
    <numFmt numFmtId="174" formatCode="_(&quot;$&quot;* #,##0_);_(&quot;$&quot;* \(#,##0\);_(&quot;$&quot;* &quot;-&quot;??_);_(@_)"/>
    <numFmt numFmtId="175" formatCode="0.0"/>
    <numFmt numFmtId="176" formatCode="_(* #,##0.0_);_(* \(#,##0.0\);_(* &quot;-&quot;??_);_(@_)"/>
    <numFmt numFmtId="177" formatCode="_(* #,##0.0000_);_(* \(#,##0.0000\);_(* &quot;-&quot;??_);_(@_)"/>
    <numFmt numFmtId="178" formatCode="_-* #,##0.0_-;\-* #,##0.0_-;_-* &quot;-&quot;?_-;_-@_-"/>
    <numFmt numFmtId="179" formatCode="_-* #,##0_-;\-* #,##0_-;_-* &quot;-&quot;?_-;_-@_-"/>
  </numFmts>
  <fonts count="75"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i/>
      <sz val="11"/>
      <color theme="1"/>
      <name val="Calibri"/>
      <family val="2"/>
      <scheme val="minor"/>
    </font>
    <font>
      <sz val="11"/>
      <name val="Calibri"/>
      <family val="2"/>
      <scheme val="minor"/>
    </font>
    <font>
      <i/>
      <sz val="11"/>
      <color rgb="FF0070C0"/>
      <name val="Calibri"/>
      <family val="2"/>
      <scheme val="minor"/>
    </font>
    <font>
      <sz val="11"/>
      <color rgb="FF0070C0"/>
      <name val="Calibri"/>
      <family val="2"/>
      <scheme val="minor"/>
    </font>
    <font>
      <b/>
      <i/>
      <sz val="11"/>
      <color rgb="FF0070C0"/>
      <name val="Calibri"/>
      <family val="2"/>
      <scheme val="minor"/>
    </font>
    <font>
      <b/>
      <sz val="11"/>
      <color rgb="FF0070C0"/>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rgb="FFFF0000"/>
      <name val="Calibri"/>
      <family val="2"/>
      <scheme val="minor"/>
    </font>
    <font>
      <u/>
      <sz val="10"/>
      <color indexed="12"/>
      <name val="Arial"/>
      <family val="2"/>
    </font>
    <font>
      <b/>
      <sz val="14"/>
      <color theme="1"/>
      <name val="Calibri"/>
      <family val="2"/>
      <scheme val="minor"/>
    </font>
    <font>
      <sz val="10"/>
      <name val="Calibri"/>
      <family val="2"/>
      <scheme val="minor"/>
    </font>
    <font>
      <u/>
      <sz val="10"/>
      <color theme="10"/>
      <name val="Calibri"/>
      <family val="2"/>
      <scheme val="minor"/>
    </font>
    <font>
      <b/>
      <sz val="14"/>
      <color rgb="FFFF0000"/>
      <name val="Arial"/>
      <family val="2"/>
    </font>
    <font>
      <b/>
      <i/>
      <sz val="9"/>
      <color theme="2" tint="-0.499984740745262"/>
      <name val="Calibri"/>
      <family val="2"/>
      <scheme val="minor"/>
    </font>
    <font>
      <i/>
      <sz val="9"/>
      <color theme="2" tint="-0.499984740745262"/>
      <name val="Calibri"/>
      <family val="2"/>
      <scheme val="minor"/>
    </font>
    <font>
      <b/>
      <i/>
      <sz val="11"/>
      <color theme="1"/>
      <name val="Calibri"/>
      <family val="2"/>
      <scheme val="minor"/>
    </font>
    <font>
      <sz val="9"/>
      <color theme="1"/>
      <name val="Calibri"/>
      <family val="2"/>
      <scheme val="minor"/>
    </font>
    <font>
      <sz val="8"/>
      <name val="Calibri"/>
      <family val="2"/>
      <scheme val="minor"/>
    </font>
    <font>
      <sz val="8"/>
      <color theme="1"/>
      <name val="Calibri"/>
      <family val="2"/>
      <scheme val="minor"/>
    </font>
    <font>
      <i/>
      <sz val="8"/>
      <color theme="1"/>
      <name val="Calibri"/>
      <family val="2"/>
      <scheme val="minor"/>
    </font>
    <font>
      <i/>
      <sz val="9"/>
      <color theme="1"/>
      <name val="Calibri"/>
      <family val="2"/>
      <scheme val="minor"/>
    </font>
    <font>
      <sz val="10"/>
      <color rgb="FF0070C0"/>
      <name val="Calibri"/>
      <family val="2"/>
      <scheme val="minor"/>
    </font>
    <font>
      <b/>
      <sz val="10"/>
      <color rgb="FF0070C0"/>
      <name val="Calibri"/>
      <family val="2"/>
      <scheme val="minor"/>
    </font>
    <font>
      <b/>
      <sz val="10"/>
      <color theme="1"/>
      <name val="Arial Narrow"/>
      <family val="2"/>
    </font>
    <font>
      <b/>
      <sz val="12"/>
      <color theme="1"/>
      <name val="Arial Narrow"/>
      <family val="2"/>
    </font>
    <font>
      <b/>
      <sz val="14"/>
      <color theme="1"/>
      <name val="Arial Narrow"/>
      <family val="2"/>
    </font>
    <font>
      <b/>
      <sz val="16"/>
      <color theme="1"/>
      <name val="Arial Narrow"/>
      <family val="2"/>
    </font>
    <font>
      <i/>
      <sz val="9"/>
      <color theme="5" tint="-0.249977111117893"/>
      <name val="Arial Narrow"/>
      <family val="2"/>
    </font>
    <font>
      <b/>
      <sz val="14"/>
      <color theme="5" tint="-0.249977111117893"/>
      <name val="Arial Narrow"/>
      <family val="2"/>
    </font>
    <font>
      <i/>
      <sz val="9"/>
      <color theme="5" tint="-0.249977111117893"/>
      <name val="Calibri"/>
      <family val="2"/>
      <scheme val="minor"/>
    </font>
    <font>
      <sz val="11"/>
      <color theme="5" tint="-0.249977111117893"/>
      <name val="Calibri"/>
      <family val="2"/>
      <scheme val="minor"/>
    </font>
    <font>
      <sz val="11"/>
      <color rgb="FF002060"/>
      <name val="Calibri"/>
      <family val="2"/>
      <scheme val="minor"/>
    </font>
    <font>
      <b/>
      <i/>
      <sz val="11"/>
      <color rgb="FF002060"/>
      <name val="Calibri"/>
      <family val="2"/>
      <scheme val="minor"/>
    </font>
    <font>
      <u/>
      <sz val="11"/>
      <color rgb="FF002060"/>
      <name val="Calibri"/>
      <family val="2"/>
      <scheme val="minor"/>
    </font>
    <font>
      <b/>
      <sz val="14"/>
      <color rgb="FF00B0F0"/>
      <name val="Arial Narrow"/>
      <family val="2"/>
    </font>
    <font>
      <b/>
      <sz val="16"/>
      <color rgb="FF00B0F0"/>
      <name val="Arial Narrow"/>
      <family val="2"/>
    </font>
    <font>
      <b/>
      <sz val="11"/>
      <color rgb="FFFF0000"/>
      <name val="Calibri"/>
      <family val="2"/>
      <scheme val="minor"/>
    </font>
    <font>
      <sz val="10"/>
      <color theme="5" tint="-0.249977111117893"/>
      <name val="Calibri"/>
      <family val="2"/>
      <scheme val="minor"/>
    </font>
    <font>
      <b/>
      <i/>
      <sz val="11"/>
      <color rgb="FFFF0000"/>
      <name val="Calibri"/>
      <family val="2"/>
      <scheme val="minor"/>
    </font>
    <font>
      <b/>
      <sz val="14"/>
      <color rgb="FFFF0000"/>
      <name val="Calibri"/>
      <family val="2"/>
      <scheme val="minor"/>
    </font>
    <font>
      <b/>
      <sz val="16"/>
      <color rgb="FFFF0000"/>
      <name val="Calibri"/>
      <family val="2"/>
      <scheme val="minor"/>
    </font>
    <font>
      <vertAlign val="superscript"/>
      <sz val="11"/>
      <color rgb="FF002060"/>
      <name val="Calibri"/>
      <family val="2"/>
      <scheme val="minor"/>
    </font>
    <font>
      <b/>
      <sz val="11"/>
      <color rgb="FF002060"/>
      <name val="Calibri"/>
      <family val="2"/>
      <scheme val="minor"/>
    </font>
    <font>
      <vertAlign val="subscript"/>
      <sz val="11"/>
      <color theme="1"/>
      <name val="Calibri"/>
      <family val="2"/>
      <scheme val="minor"/>
    </font>
    <font>
      <vertAlign val="superscript"/>
      <sz val="11"/>
      <color theme="1"/>
      <name val="Calibri"/>
      <family val="2"/>
      <scheme val="minor"/>
    </font>
    <font>
      <b/>
      <sz val="11"/>
      <name val="Calibri"/>
      <family val="2"/>
      <scheme val="minor"/>
    </font>
    <font>
      <sz val="11"/>
      <color theme="4" tint="0.39997558519241921"/>
      <name val="Calibri"/>
      <family val="2"/>
      <scheme val="minor"/>
    </font>
    <font>
      <b/>
      <sz val="11"/>
      <color theme="4" tint="0.39997558519241921"/>
      <name val="Calibri"/>
      <family val="2"/>
      <scheme val="minor"/>
    </font>
    <font>
      <b/>
      <sz val="12"/>
      <color theme="4" tint="0.39997558519241921"/>
      <name val="Arial Narrow"/>
      <family val="2"/>
    </font>
    <font>
      <b/>
      <sz val="14"/>
      <color rgb="FF0070C0"/>
      <name val="Arial Narrow"/>
      <family val="2"/>
    </font>
    <font>
      <i/>
      <sz val="10"/>
      <color rgb="FF0070C0"/>
      <name val="Calibri"/>
      <family val="2"/>
      <scheme val="minor"/>
    </font>
    <font>
      <sz val="11"/>
      <color theme="4" tint="-0.499984740745262"/>
      <name val="Calibri"/>
      <family val="2"/>
      <scheme val="minor"/>
    </font>
    <font>
      <sz val="11"/>
      <color theme="3" tint="-0.249977111117893"/>
      <name val="Calibri"/>
      <family val="2"/>
      <scheme val="minor"/>
    </font>
    <font>
      <b/>
      <sz val="11"/>
      <color theme="3" tint="-0.249977111117893"/>
      <name val="Calibri"/>
      <family val="2"/>
      <scheme val="minor"/>
    </font>
    <font>
      <b/>
      <sz val="11"/>
      <color theme="0"/>
      <name val="Calibri"/>
      <family val="2"/>
      <scheme val="minor"/>
    </font>
    <font>
      <sz val="11"/>
      <color theme="0"/>
      <name val="Calibri"/>
      <family val="2"/>
      <scheme val="minor"/>
    </font>
    <font>
      <sz val="10"/>
      <color indexed="22"/>
      <name val="Calibri"/>
      <family val="2"/>
      <scheme val="minor"/>
    </font>
    <font>
      <sz val="14"/>
      <color indexed="18"/>
      <name val="Calibri"/>
      <family val="2"/>
      <scheme val="minor"/>
    </font>
    <font>
      <b/>
      <sz val="14"/>
      <name val="Calibri"/>
      <family val="2"/>
      <scheme val="minor"/>
    </font>
    <font>
      <u/>
      <sz val="10"/>
      <color indexed="12"/>
      <name val="Calibri"/>
      <family val="2"/>
      <scheme val="minor"/>
    </font>
    <font>
      <b/>
      <sz val="12"/>
      <name val="Calibri"/>
      <family val="2"/>
      <scheme val="minor"/>
    </font>
    <font>
      <sz val="11"/>
      <color rgb="FF404040"/>
      <name val="Calibri"/>
      <family val="2"/>
      <scheme val="minor"/>
    </font>
    <font>
      <i/>
      <sz val="11"/>
      <name val="Calibri"/>
      <family val="2"/>
      <scheme val="minor"/>
    </font>
    <font>
      <b/>
      <sz val="16"/>
      <name val="Calibri"/>
      <family val="2"/>
      <scheme val="minor"/>
    </font>
    <font>
      <sz val="11"/>
      <color rgb="FFED0000"/>
      <name val="Calibri"/>
      <family val="2"/>
      <scheme val="minor"/>
    </font>
    <font>
      <i/>
      <sz val="11"/>
      <color rgb="FFED0000"/>
      <name val="Calibri"/>
      <family val="2"/>
      <scheme val="minor"/>
    </font>
    <font>
      <b/>
      <sz val="11"/>
      <color rgb="FFED0000"/>
      <name val="Calibri"/>
      <family val="2"/>
      <scheme val="minor"/>
    </font>
  </fonts>
  <fills count="20">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indexed="9"/>
        <bgColor indexed="64"/>
      </patternFill>
    </fill>
    <fill>
      <patternFill patternType="solid">
        <fgColor indexed="55"/>
        <bgColor indexed="64"/>
      </patternFill>
    </fill>
    <fill>
      <patternFill patternType="solid">
        <fgColor rgb="FF00B0F0"/>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bgColor indexed="64"/>
      </patternFill>
    </fill>
    <fill>
      <patternFill patternType="solid">
        <fgColor theme="0" tint="-0.34998626667073579"/>
        <bgColor indexed="64"/>
      </patternFill>
    </fill>
    <fill>
      <patternFill patternType="solid">
        <fgColor theme="8" tint="-0.499984740745262"/>
        <bgColor indexed="64"/>
      </patternFill>
    </fill>
    <fill>
      <gradientFill>
        <stop position="0">
          <color rgb="FF00B050"/>
        </stop>
        <stop position="1">
          <color theme="7" tint="0.80001220740379042"/>
        </stop>
      </gradientFill>
    </fill>
    <fill>
      <patternFill patternType="solid">
        <fgColor theme="9" tint="0.7999511703848384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2F7FC"/>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theme="6" tint="0.59999389629810485"/>
      </bottom>
      <diagonal/>
    </border>
    <border>
      <left/>
      <right/>
      <top style="thin">
        <color theme="6" tint="0.59999389629810485"/>
      </top>
      <bottom style="thin">
        <color theme="6" tint="0.59999389629810485"/>
      </bottom>
      <diagonal/>
    </border>
    <border>
      <left/>
      <right/>
      <top/>
      <bottom style="medium">
        <color rgb="FF00B050"/>
      </bottom>
      <diagonal/>
    </border>
    <border>
      <left/>
      <right/>
      <top/>
      <bottom style="thin">
        <color theme="2"/>
      </bottom>
      <diagonal/>
    </border>
    <border>
      <left/>
      <right/>
      <top style="thin">
        <color theme="6" tint="0.59999389629810485"/>
      </top>
      <bottom style="thin">
        <color theme="2"/>
      </bottom>
      <diagonal/>
    </border>
    <border>
      <left style="thin">
        <color theme="0"/>
      </left>
      <right style="thin">
        <color theme="0"/>
      </right>
      <top style="thin">
        <color theme="6" tint="0.59999389629810485"/>
      </top>
      <bottom style="thin">
        <color theme="2"/>
      </bottom>
      <diagonal/>
    </border>
    <border>
      <left style="thin">
        <color indexed="64"/>
      </left>
      <right style="thin">
        <color indexed="64"/>
      </right>
      <top/>
      <bottom/>
      <diagonal/>
    </border>
    <border>
      <left/>
      <right/>
      <top/>
      <bottom style="medium">
        <color rgb="FF00B0F0"/>
      </bottom>
      <diagonal/>
    </border>
    <border>
      <left style="thin">
        <color indexed="64"/>
      </left>
      <right style="thin">
        <color indexed="64"/>
      </right>
      <top/>
      <bottom style="thin">
        <color indexed="64"/>
      </bottom>
      <diagonal/>
    </border>
    <border>
      <left/>
      <right/>
      <top style="thin">
        <color rgb="FF00B0F0"/>
      </top>
      <bottom/>
      <diagonal/>
    </border>
    <border>
      <left style="thin">
        <color theme="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165" fontId="1" fillId="0" borderId="0" applyFont="0" applyFill="0" applyBorder="0" applyAlignment="0" applyProtection="0"/>
    <xf numFmtId="0" fontId="3" fillId="0" borderId="0" applyNumberFormat="0" applyFill="0" applyBorder="0" applyAlignment="0" applyProtection="0"/>
    <xf numFmtId="164" fontId="1" fillId="0" borderId="0" applyFont="0" applyFill="0" applyBorder="0" applyAlignment="0" applyProtection="0"/>
    <xf numFmtId="0" fontId="4" fillId="0" borderId="0"/>
    <xf numFmtId="0" fontId="16" fillId="0" borderId="0" applyNumberFormat="0" applyFill="0" applyBorder="0" applyAlignment="0" applyProtection="0">
      <alignment vertical="top"/>
      <protection locked="0"/>
    </xf>
    <xf numFmtId="9" fontId="1" fillId="0" borderId="0" applyFont="0" applyFill="0" applyBorder="0" applyAlignment="0" applyProtection="0"/>
  </cellStyleXfs>
  <cellXfs count="375">
    <xf numFmtId="0" fontId="0" fillId="0" borderId="0" xfId="0"/>
    <xf numFmtId="0" fontId="0" fillId="0" borderId="0" xfId="0" applyAlignment="1">
      <alignment horizontal="right"/>
    </xf>
    <xf numFmtId="0" fontId="0" fillId="0" borderId="0" xfId="0" applyAlignment="1">
      <alignment horizontal="center"/>
    </xf>
    <xf numFmtId="0" fontId="2" fillId="0" borderId="0" xfId="0" applyFont="1" applyAlignment="1">
      <alignment horizontal="right"/>
    </xf>
    <xf numFmtId="0" fontId="5" fillId="0" borderId="0" xfId="0" applyFont="1"/>
    <xf numFmtId="0" fontId="2" fillId="0" borderId="0" xfId="0" applyFont="1"/>
    <xf numFmtId="0" fontId="6" fillId="0" borderId="0" xfId="0" applyFont="1"/>
    <xf numFmtId="0" fontId="7" fillId="0" borderId="0" xfId="0" applyFont="1"/>
    <xf numFmtId="0" fontId="8" fillId="0" borderId="0" xfId="0" applyFont="1"/>
    <xf numFmtId="0" fontId="8" fillId="0" borderId="0" xfId="0" applyFont="1" applyAlignment="1">
      <alignment vertical="center"/>
    </xf>
    <xf numFmtId="168" fontId="0" fillId="0" borderId="0" xfId="1" applyNumberFormat="1" applyFont="1" applyFill="1"/>
    <xf numFmtId="0" fontId="0" fillId="0" borderId="1" xfId="0" applyBorder="1"/>
    <xf numFmtId="169" fontId="0" fillId="0" borderId="1" xfId="1" applyNumberFormat="1" applyFont="1" applyFill="1" applyBorder="1"/>
    <xf numFmtId="0" fontId="13" fillId="0" borderId="0" xfId="0" applyFont="1"/>
    <xf numFmtId="0" fontId="15" fillId="0" borderId="0" xfId="0" applyFont="1"/>
    <xf numFmtId="0" fontId="2" fillId="0" borderId="0" xfId="0" applyFont="1" applyAlignment="1">
      <alignment horizontal="right" vertical="center"/>
    </xf>
    <xf numFmtId="0" fontId="0" fillId="0" borderId="0" xfId="0" applyAlignment="1">
      <alignment vertical="center"/>
    </xf>
    <xf numFmtId="0" fontId="0" fillId="0" borderId="0" xfId="0" applyAlignment="1">
      <alignment horizontal="center" vertical="center"/>
    </xf>
    <xf numFmtId="0" fontId="2" fillId="0" borderId="1" xfId="0" applyFont="1" applyBorder="1"/>
    <xf numFmtId="0" fontId="10" fillId="0" borderId="0" xfId="0" applyFont="1" applyAlignment="1">
      <alignment horizontal="right"/>
    </xf>
    <xf numFmtId="166" fontId="0" fillId="0" borderId="0" xfId="1" applyNumberFormat="1" applyFont="1"/>
    <xf numFmtId="0" fontId="15" fillId="0" borderId="0" xfId="0" applyFont="1" applyAlignment="1">
      <alignment horizontal="center"/>
    </xf>
    <xf numFmtId="0" fontId="0" fillId="0" borderId="0" xfId="0" applyAlignment="1">
      <alignment horizontal="center" vertical="center" wrapText="1"/>
    </xf>
    <xf numFmtId="0" fontId="0" fillId="10" borderId="1" xfId="0" applyFill="1" applyBorder="1" applyAlignment="1">
      <alignment horizontal="center"/>
    </xf>
    <xf numFmtId="0" fontId="0" fillId="11" borderId="0" xfId="0" applyFill="1" applyAlignment="1">
      <alignment horizontal="center"/>
    </xf>
    <xf numFmtId="0" fontId="0" fillId="11" borderId="0" xfId="0" applyFill="1" applyAlignment="1">
      <alignment horizontal="right"/>
    </xf>
    <xf numFmtId="0" fontId="0" fillId="11" borderId="0" xfId="0" applyFill="1"/>
    <xf numFmtId="0" fontId="26" fillId="0" borderId="0" xfId="0" applyFont="1"/>
    <xf numFmtId="0" fontId="0" fillId="0" borderId="1" xfId="0" applyBorder="1" applyAlignment="1">
      <alignment horizontal="center"/>
    </xf>
    <xf numFmtId="0" fontId="24" fillId="10" borderId="1" xfId="0" applyFont="1" applyFill="1" applyBorder="1" applyAlignment="1">
      <alignment horizontal="center"/>
    </xf>
    <xf numFmtId="0" fontId="27" fillId="10" borderId="1" xfId="0" applyFont="1" applyFill="1" applyBorder="1" applyAlignment="1">
      <alignment horizontal="center"/>
    </xf>
    <xf numFmtId="0" fontId="2" fillId="0" borderId="1" xfId="0" applyFont="1" applyBorder="1" applyAlignment="1">
      <alignment horizontal="center"/>
    </xf>
    <xf numFmtId="0" fontId="5" fillId="0" borderId="0" xfId="0" applyFont="1" applyAlignment="1">
      <alignment horizontal="left"/>
    </xf>
    <xf numFmtId="168" fontId="2" fillId="0" borderId="0" xfId="1" applyNumberFormat="1" applyFont="1"/>
    <xf numFmtId="0" fontId="0" fillId="12" borderId="0" xfId="0" applyFill="1" applyAlignment="1">
      <alignment horizontal="center"/>
    </xf>
    <xf numFmtId="0" fontId="0" fillId="12" borderId="0" xfId="0" applyFill="1" applyAlignment="1">
      <alignment horizontal="right"/>
    </xf>
    <xf numFmtId="0" fontId="0" fillId="12" borderId="0" xfId="0" applyFill="1"/>
    <xf numFmtId="168" fontId="0" fillId="0" borderId="0" xfId="1" applyNumberFormat="1" applyFont="1"/>
    <xf numFmtId="166" fontId="0" fillId="0" borderId="0" xfId="0" applyNumberFormat="1"/>
    <xf numFmtId="0" fontId="0" fillId="0" borderId="4" xfId="0" applyBorder="1"/>
    <xf numFmtId="0" fontId="0" fillId="11" borderId="4" xfId="0" applyFill="1" applyBorder="1"/>
    <xf numFmtId="0" fontId="15" fillId="0" borderId="4" xfId="0" applyFont="1" applyBorder="1"/>
    <xf numFmtId="0" fontId="0" fillId="12" borderId="4" xfId="0" applyFill="1" applyBorder="1"/>
    <xf numFmtId="168" fontId="0" fillId="0" borderId="4" xfId="0" applyNumberFormat="1" applyBorder="1"/>
    <xf numFmtId="168" fontId="0" fillId="0" borderId="0" xfId="0" applyNumberFormat="1"/>
    <xf numFmtId="168" fontId="2" fillId="0" borderId="1" xfId="1" applyNumberFormat="1" applyFont="1" applyBorder="1"/>
    <xf numFmtId="0" fontId="2" fillId="12" borderId="0" xfId="0" applyFont="1" applyFill="1" applyAlignment="1">
      <alignment horizontal="right"/>
    </xf>
    <xf numFmtId="168" fontId="2" fillId="12" borderId="0" xfId="1" applyNumberFormat="1" applyFont="1" applyFill="1"/>
    <xf numFmtId="0" fontId="0" fillId="0" borderId="0" xfId="0" applyAlignment="1">
      <alignment horizontal="right" vertical="top"/>
    </xf>
    <xf numFmtId="0" fontId="2" fillId="0" borderId="2" xfId="0" applyFont="1" applyBorder="1" applyAlignment="1">
      <alignment horizontal="right"/>
    </xf>
    <xf numFmtId="168" fontId="1" fillId="0" borderId="0" xfId="1" applyNumberFormat="1" applyFont="1" applyFill="1"/>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horizontal="center" vertical="center" wrapText="1"/>
    </xf>
    <xf numFmtId="165" fontId="29" fillId="0" borderId="0" xfId="1" applyFont="1" applyAlignment="1">
      <alignment horizontal="center" vertical="center"/>
    </xf>
    <xf numFmtId="0" fontId="14" fillId="0" borderId="6" xfId="0" applyFont="1" applyBorder="1" applyAlignment="1">
      <alignment horizontal="center" vertical="center" wrapText="1"/>
    </xf>
    <xf numFmtId="0" fontId="0" fillId="0" borderId="0" xfId="0" applyAlignment="1">
      <alignment vertical="center" wrapText="1"/>
    </xf>
    <xf numFmtId="0" fontId="8" fillId="0" borderId="0" xfId="0" applyFont="1" applyAlignment="1">
      <alignment wrapText="1"/>
    </xf>
    <xf numFmtId="0" fontId="0" fillId="0" borderId="0" xfId="0" applyAlignment="1">
      <alignment horizontal="left" vertical="center"/>
    </xf>
    <xf numFmtId="0" fontId="2" fillId="0" borderId="0" xfId="0" applyFont="1" applyAlignment="1">
      <alignment horizontal="center"/>
    </xf>
    <xf numFmtId="0" fontId="2" fillId="0" borderId="4" xfId="0" applyFont="1" applyBorder="1"/>
    <xf numFmtId="172" fontId="8" fillId="0" borderId="0" xfId="1" applyNumberFormat="1" applyFont="1"/>
    <xf numFmtId="0" fontId="8" fillId="0" borderId="0" xfId="0" applyFont="1" applyAlignment="1">
      <alignment horizontal="right"/>
    </xf>
    <xf numFmtId="168" fontId="8" fillId="0" borderId="0" xfId="1" applyNumberFormat="1" applyFont="1"/>
    <xf numFmtId="0" fontId="2" fillId="3" borderId="16" xfId="0" applyFont="1" applyFill="1" applyBorder="1" applyAlignment="1">
      <alignment horizontal="right" vertical="center"/>
    </xf>
    <xf numFmtId="0" fontId="2" fillId="3" borderId="17" xfId="0" applyFont="1" applyFill="1" applyBorder="1" applyAlignment="1">
      <alignment horizontal="right" vertical="center"/>
    </xf>
    <xf numFmtId="172" fontId="0" fillId="0" borderId="0" xfId="1" applyNumberFormat="1" applyFont="1" applyAlignment="1">
      <alignment horizontal="center"/>
    </xf>
    <xf numFmtId="172" fontId="0" fillId="0" borderId="0" xfId="1" applyNumberFormat="1" applyFont="1"/>
    <xf numFmtId="0" fontId="0" fillId="2" borderId="0" xfId="0" applyFill="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2" borderId="1" xfId="0" applyFill="1" applyBorder="1" applyAlignment="1" applyProtection="1">
      <alignment horizontal="center" vertical="center" wrapText="1"/>
      <protection locked="0"/>
    </xf>
    <xf numFmtId="166" fontId="0" fillId="2" borderId="1" xfId="1" applyNumberFormat="1" applyFont="1" applyFill="1" applyBorder="1" applyAlignment="1" applyProtection="1">
      <alignment horizontal="center" vertical="center"/>
      <protection locked="0"/>
    </xf>
    <xf numFmtId="0" fontId="24" fillId="2" borderId="13" xfId="0" applyFont="1" applyFill="1" applyBorder="1" applyAlignment="1" applyProtection="1">
      <alignment horizontal="center" vertical="center" wrapText="1"/>
      <protection locked="0"/>
    </xf>
    <xf numFmtId="0" fontId="24" fillId="15" borderId="13" xfId="0" applyFont="1" applyFill="1" applyBorder="1" applyAlignment="1" applyProtection="1">
      <alignment horizontal="center" vertical="center" wrapText="1"/>
      <protection locked="0"/>
    </xf>
    <xf numFmtId="0" fontId="24" fillId="15" borderId="1" xfId="0" applyFont="1" applyFill="1" applyBorder="1" applyAlignment="1" applyProtection="1">
      <alignment horizontal="center" vertical="center" wrapText="1"/>
      <protection locked="0"/>
    </xf>
    <xf numFmtId="0" fontId="0" fillId="15" borderId="1" xfId="0"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20" fillId="0" borderId="0" xfId="4" applyFont="1" applyAlignment="1">
      <alignment horizontal="right" vertical="center"/>
    </xf>
    <xf numFmtId="166" fontId="8" fillId="0" borderId="0" xfId="1" applyNumberFormat="1" applyFont="1" applyAlignment="1" applyProtection="1">
      <alignment horizontal="left"/>
    </xf>
    <xf numFmtId="0" fontId="22" fillId="0" borderId="0" xfId="0" applyFont="1" applyAlignment="1">
      <alignment horizontal="right" vertical="center"/>
    </xf>
    <xf numFmtId="0" fontId="7" fillId="0" borderId="0" xfId="0" applyFont="1" applyAlignment="1">
      <alignment horizontal="right"/>
    </xf>
    <xf numFmtId="166" fontId="10" fillId="0" borderId="0" xfId="0" applyNumberFormat="1" applyFont="1" applyAlignment="1">
      <alignment horizontal="right" vertical="center"/>
    </xf>
    <xf numFmtId="0" fontId="7" fillId="0" borderId="0" xfId="0" applyFont="1" applyAlignment="1">
      <alignment horizontal="right" vertical="center"/>
    </xf>
    <xf numFmtId="166" fontId="8" fillId="0" borderId="0" xfId="1" applyNumberFormat="1" applyFont="1" applyAlignment="1" applyProtection="1">
      <alignment horizontal="left" vertical="center"/>
    </xf>
    <xf numFmtId="0" fontId="39" fillId="0" borderId="0" xfId="0" applyFont="1" applyAlignment="1">
      <alignment horizontal="right" vertical="center"/>
    </xf>
    <xf numFmtId="0" fontId="37" fillId="0" borderId="0" xfId="0" applyFont="1" applyAlignment="1">
      <alignment horizontal="left" vertical="center" wrapText="1"/>
    </xf>
    <xf numFmtId="0" fontId="0" fillId="0" borderId="0" xfId="0" applyAlignment="1">
      <alignment horizontal="right" vertical="center"/>
    </xf>
    <xf numFmtId="0" fontId="8" fillId="0" borderId="0" xfId="0" applyFont="1" applyAlignment="1">
      <alignment horizontal="right" vertical="center"/>
    </xf>
    <xf numFmtId="0" fontId="32" fillId="3" borderId="12" xfId="0" applyFont="1" applyFill="1" applyBorder="1" applyAlignment="1">
      <alignment horizontal="right"/>
    </xf>
    <xf numFmtId="0" fontId="17" fillId="3" borderId="12" xfId="0" applyFont="1" applyFill="1" applyBorder="1" applyAlignment="1">
      <alignment horizontal="right"/>
    </xf>
    <xf numFmtId="0" fontId="17" fillId="3" borderId="12" xfId="0" applyFont="1" applyFill="1"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10" fillId="0" borderId="0" xfId="0" applyFont="1" applyAlignment="1">
      <alignment horizontal="right" vertical="center"/>
    </xf>
    <xf numFmtId="0" fontId="8" fillId="0" borderId="0" xfId="0" applyFont="1" applyAlignment="1">
      <alignment horizontal="center" vertical="center"/>
    </xf>
    <xf numFmtId="0" fontId="0" fillId="0" borderId="14" xfId="0" applyBorder="1" applyAlignment="1">
      <alignment horizontal="center" vertical="center"/>
    </xf>
    <xf numFmtId="0" fontId="9" fillId="0" borderId="0" xfId="0" applyFont="1" applyAlignment="1">
      <alignment horizontal="right" vertical="center"/>
    </xf>
    <xf numFmtId="0" fontId="37" fillId="0" borderId="0" xfId="0" applyFont="1" applyAlignment="1">
      <alignment horizontal="right" vertical="center" wrapText="1"/>
    </xf>
    <xf numFmtId="0" fontId="37" fillId="0" borderId="0" xfId="0" applyFont="1" applyAlignment="1">
      <alignment horizontal="right" vertical="center"/>
    </xf>
    <xf numFmtId="0" fontId="38" fillId="0" borderId="0" xfId="0" applyFont="1" applyAlignment="1">
      <alignment horizontal="right" vertical="center"/>
    </xf>
    <xf numFmtId="170" fontId="8" fillId="0" borderId="0" xfId="0" applyNumberFormat="1" applyFont="1" applyAlignment="1">
      <alignment horizontal="center" vertical="center"/>
    </xf>
    <xf numFmtId="169" fontId="8" fillId="0" borderId="0" xfId="0" applyNumberFormat="1" applyFont="1" applyAlignment="1">
      <alignment horizontal="center" vertical="center"/>
    </xf>
    <xf numFmtId="0" fontId="40" fillId="0" borderId="0" xfId="0" applyFont="1" applyAlignment="1">
      <alignment horizontal="right" vertical="center"/>
    </xf>
    <xf numFmtId="166" fontId="8" fillId="0" borderId="0" xfId="1" applyNumberFormat="1" applyFont="1" applyAlignment="1" applyProtection="1">
      <alignment horizontal="right" vertical="center"/>
    </xf>
    <xf numFmtId="0" fontId="5" fillId="0" borderId="0" xfId="0" applyFont="1" applyAlignment="1">
      <alignment horizontal="center" vertical="center"/>
    </xf>
    <xf numFmtId="167" fontId="0" fillId="2" borderId="1" xfId="3" applyNumberFormat="1" applyFont="1" applyFill="1" applyBorder="1" applyAlignment="1" applyProtection="1">
      <alignment horizontal="center" vertical="center"/>
      <protection locked="0"/>
    </xf>
    <xf numFmtId="168" fontId="0" fillId="2" borderId="1" xfId="1" applyNumberFormat="1" applyFont="1" applyFill="1" applyBorder="1" applyAlignment="1" applyProtection="1">
      <alignment horizontal="center" vertical="center"/>
      <protection locked="0"/>
    </xf>
    <xf numFmtId="166" fontId="7" fillId="0" borderId="0" xfId="1" applyNumberFormat="1" applyFont="1" applyAlignment="1" applyProtection="1">
      <alignment horizontal="left"/>
      <protection locked="0"/>
    </xf>
    <xf numFmtId="166" fontId="8" fillId="0" borderId="0" xfId="1" applyNumberFormat="1" applyFont="1" applyAlignment="1" applyProtection="1">
      <alignment horizontal="left"/>
      <protection locked="0"/>
    </xf>
    <xf numFmtId="0" fontId="8" fillId="0" borderId="0" xfId="0" applyFont="1" applyProtection="1">
      <protection locked="0"/>
    </xf>
    <xf numFmtId="0" fontId="10" fillId="0" borderId="0" xfId="0" applyFont="1" applyAlignment="1" applyProtection="1">
      <alignment horizontal="right"/>
      <protection locked="0"/>
    </xf>
    <xf numFmtId="165" fontId="0" fillId="10" borderId="1" xfId="1" applyFont="1" applyFill="1" applyBorder="1"/>
    <xf numFmtId="168" fontId="0" fillId="10" borderId="1" xfId="1" applyNumberFormat="1" applyFont="1" applyFill="1" applyBorder="1"/>
    <xf numFmtId="0" fontId="2" fillId="2" borderId="1" xfId="0" applyFont="1" applyFill="1" applyBorder="1"/>
    <xf numFmtId="171" fontId="0" fillId="0" borderId="1" xfId="1" applyNumberFormat="1" applyFont="1" applyBorder="1"/>
    <xf numFmtId="171" fontId="0" fillId="0" borderId="1" xfId="1" applyNumberFormat="1" applyFont="1" applyFill="1" applyBorder="1"/>
    <xf numFmtId="0" fontId="44" fillId="0" borderId="0" xfId="0" applyFont="1"/>
    <xf numFmtId="0" fontId="47" fillId="0" borderId="0" xfId="0" applyFont="1"/>
    <xf numFmtId="0" fontId="48" fillId="0" borderId="0" xfId="0" applyFont="1"/>
    <xf numFmtId="0" fontId="0" fillId="10" borderId="1" xfId="0" applyFill="1" applyBorder="1"/>
    <xf numFmtId="0" fontId="0" fillId="0" borderId="1" xfId="0" applyBorder="1" applyAlignment="1">
      <alignment vertical="center" wrapText="1"/>
    </xf>
    <xf numFmtId="0" fontId="8" fillId="0" borderId="1" xfId="0" applyFont="1" applyBorder="1" applyAlignment="1">
      <alignment wrapText="1"/>
    </xf>
    <xf numFmtId="0" fontId="0" fillId="0" borderId="13" xfId="0" applyBorder="1" applyAlignment="1">
      <alignment vertical="center" wrapText="1"/>
    </xf>
    <xf numFmtId="0" fontId="8" fillId="0" borderId="13" xfId="0" applyFont="1" applyBorder="1" applyAlignment="1">
      <alignment wrapText="1"/>
    </xf>
    <xf numFmtId="0" fontId="2" fillId="2" borderId="1" xfId="0" applyFont="1" applyFill="1" applyBorder="1" applyAlignment="1">
      <alignment vertical="center" wrapText="1"/>
    </xf>
    <xf numFmtId="0" fontId="5" fillId="0" borderId="1" xfId="0" applyFont="1" applyBorder="1" applyAlignment="1">
      <alignment horizontal="right" vertical="center" wrapText="1"/>
    </xf>
    <xf numFmtId="0" fontId="2" fillId="2" borderId="3" xfId="0" applyFont="1" applyFill="1" applyBorder="1" applyAlignment="1">
      <alignment horizontal="left" vertical="center"/>
    </xf>
    <xf numFmtId="0" fontId="0" fillId="16" borderId="3" xfId="0" applyFill="1" applyBorder="1" applyAlignment="1">
      <alignment horizontal="left" vertical="center"/>
    </xf>
    <xf numFmtId="0" fontId="0" fillId="16" borderId="1" xfId="0" applyFill="1" applyBorder="1" applyAlignment="1">
      <alignment horizontal="left" vertical="center"/>
    </xf>
    <xf numFmtId="0" fontId="47" fillId="0" borderId="0" xfId="0" applyFont="1" applyAlignment="1">
      <alignment horizontal="left"/>
    </xf>
    <xf numFmtId="0" fontId="2"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2" fillId="2" borderId="0" xfId="0" applyFont="1" applyFill="1"/>
    <xf numFmtId="0" fontId="0" fillId="10" borderId="0" xfId="0" applyFill="1"/>
    <xf numFmtId="0" fontId="15" fillId="10" borderId="0" xfId="0" applyFont="1" applyFill="1"/>
    <xf numFmtId="0" fontId="0" fillId="0" borderId="0" xfId="0" applyProtection="1">
      <protection locked="0"/>
    </xf>
    <xf numFmtId="0" fontId="3" fillId="0" borderId="0" xfId="2"/>
    <xf numFmtId="0" fontId="2" fillId="2" borderId="13"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0" fillId="2" borderId="13" xfId="0" applyFill="1" applyBorder="1" applyAlignment="1" applyProtection="1">
      <alignment horizontal="center" vertical="center" wrapText="1"/>
      <protection locked="0"/>
    </xf>
    <xf numFmtId="0" fontId="0" fillId="15" borderId="1" xfId="0" applyFill="1" applyBorder="1" applyAlignment="1" applyProtection="1">
      <alignment horizontal="center" vertical="center" wrapText="1"/>
      <protection locked="0"/>
    </xf>
    <xf numFmtId="0" fontId="0" fillId="10" borderId="1" xfId="0" applyFill="1" applyBorder="1" applyAlignment="1">
      <alignment horizontal="left"/>
    </xf>
    <xf numFmtId="0" fontId="2" fillId="17" borderId="1" xfId="0" applyFont="1" applyFill="1" applyBorder="1"/>
    <xf numFmtId="173" fontId="0" fillId="2" borderId="1" xfId="1" applyNumberFormat="1" applyFont="1" applyFill="1" applyBorder="1" applyAlignment="1" applyProtection="1">
      <alignment horizontal="center" vertical="center"/>
      <protection locked="0"/>
    </xf>
    <xf numFmtId="0" fontId="53" fillId="7" borderId="0" xfId="0" applyFont="1" applyFill="1" applyAlignment="1">
      <alignment horizontal="center" vertical="center" wrapText="1"/>
    </xf>
    <xf numFmtId="166" fontId="0" fillId="2" borderId="1" xfId="1" applyNumberFormat="1" applyFont="1" applyFill="1" applyBorder="1" applyAlignment="1" applyProtection="1">
      <alignment horizontal="right" vertical="center"/>
      <protection locked="0"/>
    </xf>
    <xf numFmtId="0" fontId="53" fillId="2" borderId="1" xfId="0" applyFont="1" applyFill="1" applyBorder="1" applyAlignment="1">
      <alignment vertical="center"/>
    </xf>
    <xf numFmtId="174" fontId="0" fillId="0" borderId="0" xfId="3" applyNumberFormat="1" applyFont="1"/>
    <xf numFmtId="0" fontId="55" fillId="0" borderId="0" xfId="0" applyFont="1" applyAlignment="1">
      <alignment horizontal="right"/>
    </xf>
    <xf numFmtId="166" fontId="54" fillId="0" borderId="0" xfId="1" applyNumberFormat="1" applyFont="1" applyAlignment="1" applyProtection="1">
      <alignment horizontal="left"/>
    </xf>
    <xf numFmtId="166" fontId="55" fillId="0" borderId="0" xfId="0" applyNumberFormat="1" applyFont="1" applyAlignment="1">
      <alignment horizontal="right" vertical="center"/>
    </xf>
    <xf numFmtId="166" fontId="54" fillId="0" borderId="0" xfId="0" applyNumberFormat="1" applyFont="1" applyAlignment="1">
      <alignment horizontal="right" vertical="center"/>
    </xf>
    <xf numFmtId="0" fontId="56" fillId="3" borderId="12" xfId="0" applyFont="1" applyFill="1" applyBorder="1" applyAlignment="1">
      <alignment horizontal="right"/>
    </xf>
    <xf numFmtId="0" fontId="55" fillId="0" borderId="0" xfId="0" applyFont="1" applyAlignment="1">
      <alignment horizontal="right" vertical="center"/>
    </xf>
    <xf numFmtId="0" fontId="29" fillId="0" borderId="0" xfId="0" applyFont="1"/>
    <xf numFmtId="0" fontId="31" fillId="3" borderId="12" xfId="0" applyFont="1" applyFill="1" applyBorder="1" applyAlignment="1">
      <alignment vertical="center"/>
    </xf>
    <xf numFmtId="0" fontId="13" fillId="3" borderId="12" xfId="0" applyFont="1" applyFill="1" applyBorder="1"/>
    <xf numFmtId="0" fontId="14" fillId="0" borderId="0" xfId="0" applyFont="1"/>
    <xf numFmtId="0" fontId="13" fillId="0" borderId="0" xfId="0" applyFont="1" applyAlignment="1">
      <alignment horizontal="left" vertical="top" wrapText="1"/>
    </xf>
    <xf numFmtId="0" fontId="13" fillId="0" borderId="0" xfId="0" applyFont="1" applyAlignment="1">
      <alignment vertical="top" wrapText="1"/>
    </xf>
    <xf numFmtId="0" fontId="13" fillId="0" borderId="0" xfId="0" applyFont="1" applyAlignment="1">
      <alignment horizontal="center" vertical="top" wrapText="1"/>
    </xf>
    <xf numFmtId="0" fontId="13" fillId="0" borderId="0" xfId="0" applyFont="1" applyAlignment="1">
      <alignment vertical="center"/>
    </xf>
    <xf numFmtId="0" fontId="13" fillId="3" borderId="12" xfId="0" applyFont="1" applyFill="1" applyBorder="1" applyAlignment="1">
      <alignment horizontal="center" vertical="center" wrapText="1"/>
    </xf>
    <xf numFmtId="0" fontId="13" fillId="3" borderId="12" xfId="0" applyFont="1" applyFill="1" applyBorder="1" applyAlignment="1">
      <alignment vertical="center"/>
    </xf>
    <xf numFmtId="0" fontId="13" fillId="0" borderId="0" xfId="0" applyFont="1" applyAlignment="1">
      <alignment horizontal="right"/>
    </xf>
    <xf numFmtId="0" fontId="30" fillId="0" borderId="0" xfId="0" applyFont="1" applyAlignment="1">
      <alignment horizontal="center" vertical="center" wrapText="1"/>
    </xf>
    <xf numFmtId="0" fontId="30" fillId="0" borderId="0" xfId="0" applyFont="1" applyAlignment="1">
      <alignment vertical="center"/>
    </xf>
    <xf numFmtId="0" fontId="31" fillId="0" borderId="7" xfId="0" applyFont="1" applyBorder="1" applyAlignment="1">
      <alignment horizontal="center" vertical="center" wrapText="1"/>
    </xf>
    <xf numFmtId="0" fontId="31" fillId="0" borderId="7" xfId="0" applyFont="1" applyBorder="1" applyAlignment="1">
      <alignment vertical="center"/>
    </xf>
    <xf numFmtId="165" fontId="29" fillId="0" borderId="0" xfId="1" applyFont="1" applyAlignment="1" applyProtection="1">
      <alignment horizontal="center" vertical="center"/>
    </xf>
    <xf numFmtId="0" fontId="14" fillId="0" borderId="5" xfId="0" applyFont="1" applyBorder="1" applyAlignment="1">
      <alignment horizontal="center" vertical="center" wrapText="1"/>
    </xf>
    <xf numFmtId="0" fontId="14" fillId="0" borderId="9" xfId="0" applyFont="1" applyBorder="1" applyAlignment="1">
      <alignment horizontal="center" vertical="center" wrapText="1"/>
    </xf>
    <xf numFmtId="0" fontId="45" fillId="0" borderId="0" xfId="0" applyFont="1"/>
    <xf numFmtId="0" fontId="0" fillId="0" borderId="0" xfId="0" applyAlignment="1">
      <alignment horizontal="right" vertical="top" wrapText="1"/>
    </xf>
    <xf numFmtId="168" fontId="26" fillId="0" borderId="1" xfId="1" applyNumberFormat="1" applyFont="1" applyBorder="1" applyAlignment="1">
      <alignment vertical="top" wrapText="1"/>
    </xf>
    <xf numFmtId="0" fontId="26" fillId="0" borderId="1" xfId="0" applyFont="1" applyBorder="1" applyAlignment="1">
      <alignment vertical="top" wrapText="1"/>
    </xf>
    <xf numFmtId="168" fontId="1" fillId="0" borderId="1" xfId="1" applyNumberFormat="1" applyFont="1" applyBorder="1"/>
    <xf numFmtId="168" fontId="1" fillId="0" borderId="1" xfId="1" applyNumberFormat="1" applyFont="1" applyFill="1" applyBorder="1"/>
    <xf numFmtId="0" fontId="13" fillId="2" borderId="1" xfId="0" applyFont="1" applyFill="1" applyBorder="1" applyAlignment="1" applyProtection="1">
      <alignment horizontal="center" vertical="center" wrapText="1"/>
      <protection locked="0"/>
    </xf>
    <xf numFmtId="0" fontId="54" fillId="0" borderId="0" xfId="0" applyFont="1" applyAlignment="1">
      <alignment horizontal="center" vertical="center"/>
    </xf>
    <xf numFmtId="0" fontId="34" fillId="0" borderId="0" xfId="0" applyFont="1" applyAlignment="1">
      <alignment horizontal="right"/>
    </xf>
    <xf numFmtId="0" fontId="21" fillId="0" borderId="0" xfId="0" applyFont="1" applyAlignment="1">
      <alignment horizontal="right"/>
    </xf>
    <xf numFmtId="0" fontId="39" fillId="0" borderId="0" xfId="0" applyFont="1" applyAlignment="1">
      <alignment wrapText="1"/>
    </xf>
    <xf numFmtId="0" fontId="22" fillId="0" borderId="0" xfId="0" applyFont="1" applyAlignment="1">
      <alignment horizontal="right" vertical="top"/>
    </xf>
    <xf numFmtId="0" fontId="9" fillId="0" borderId="0" xfId="0" applyFont="1"/>
    <xf numFmtId="0" fontId="46" fillId="0" borderId="0" xfId="0" applyFont="1"/>
    <xf numFmtId="0" fontId="22" fillId="0" borderId="0" xfId="0" applyFont="1"/>
    <xf numFmtId="0" fontId="22" fillId="0" borderId="0" xfId="0" applyFont="1" applyAlignment="1">
      <alignment horizontal="right"/>
    </xf>
    <xf numFmtId="0" fontId="2" fillId="3" borderId="0" xfId="0" applyFont="1" applyFill="1" applyAlignment="1">
      <alignment horizontal="center"/>
    </xf>
    <xf numFmtId="0" fontId="32" fillId="3" borderId="12" xfId="0" applyFont="1" applyFill="1" applyBorder="1" applyAlignment="1">
      <alignment horizontal="left"/>
    </xf>
    <xf numFmtId="0" fontId="17" fillId="3" borderId="12" xfId="0" applyFont="1" applyFill="1" applyBorder="1" applyAlignment="1">
      <alignment horizontal="left"/>
    </xf>
    <xf numFmtId="0" fontId="0" fillId="3" borderId="12" xfId="0" applyFill="1" applyBorder="1" applyAlignment="1">
      <alignment horizontal="center"/>
    </xf>
    <xf numFmtId="0" fontId="39" fillId="0" borderId="0" xfId="0" applyFont="1" applyAlignment="1">
      <alignment horizontal="left" vertical="center"/>
    </xf>
    <xf numFmtId="0" fontId="35" fillId="0" borderId="0" xfId="0" applyFont="1" applyAlignment="1">
      <alignment horizontal="right" vertical="center"/>
    </xf>
    <xf numFmtId="0" fontId="7" fillId="0" borderId="0" xfId="0" applyFont="1" applyAlignment="1">
      <alignment vertical="center"/>
    </xf>
    <xf numFmtId="0" fontId="35" fillId="0" borderId="0" xfId="0" applyFont="1" applyAlignment="1">
      <alignment horizontal="right"/>
    </xf>
    <xf numFmtId="166" fontId="0" fillId="0" borderId="0" xfId="1" applyNumberFormat="1" applyFont="1" applyFill="1" applyAlignment="1" applyProtection="1">
      <alignment horizontal="center"/>
    </xf>
    <xf numFmtId="166" fontId="0" fillId="0" borderId="0" xfId="1" applyNumberFormat="1" applyFont="1" applyFill="1" applyAlignment="1" applyProtection="1">
      <alignment horizontal="center" wrapText="1"/>
    </xf>
    <xf numFmtId="0" fontId="36" fillId="3" borderId="12" xfId="0" applyFont="1" applyFill="1" applyBorder="1" applyAlignment="1">
      <alignment horizontal="left"/>
    </xf>
    <xf numFmtId="0" fontId="39" fillId="0" borderId="0" xfId="0" applyFont="1" applyAlignment="1">
      <alignment horizontal="left" vertical="center" wrapText="1"/>
    </xf>
    <xf numFmtId="166" fontId="0" fillId="3" borderId="0" xfId="1" applyNumberFormat="1" applyFont="1" applyFill="1" applyAlignment="1" applyProtection="1">
      <alignment horizontal="center"/>
    </xf>
    <xf numFmtId="0" fontId="0" fillId="2" borderId="0" xfId="0" applyFill="1" applyAlignment="1">
      <alignment horizontal="center"/>
    </xf>
    <xf numFmtId="0" fontId="7" fillId="0" borderId="0" xfId="0" quotePrefix="1" applyFont="1"/>
    <xf numFmtId="0" fontId="0" fillId="2" borderId="0" xfId="0" applyFill="1"/>
    <xf numFmtId="0" fontId="0" fillId="7" borderId="0" xfId="0" applyFill="1"/>
    <xf numFmtId="166" fontId="0" fillId="2" borderId="0" xfId="1" applyNumberFormat="1" applyFont="1" applyFill="1" applyAlignment="1" applyProtection="1">
      <alignment horizontal="center"/>
    </xf>
    <xf numFmtId="167" fontId="0" fillId="2" borderId="0" xfId="3" applyNumberFormat="1" applyFont="1" applyFill="1" applyAlignment="1" applyProtection="1">
      <alignment horizontal="center"/>
    </xf>
    <xf numFmtId="168" fontId="0" fillId="0" borderId="0" xfId="0" applyNumberFormat="1" applyAlignment="1">
      <alignment horizontal="center"/>
    </xf>
    <xf numFmtId="0" fontId="0" fillId="7" borderId="0" xfId="0" applyFill="1" applyAlignment="1">
      <alignment horizontal="center"/>
    </xf>
    <xf numFmtId="168" fontId="0" fillId="2" borderId="0" xfId="0" applyNumberFormat="1" applyFill="1" applyAlignment="1">
      <alignment horizontal="center"/>
    </xf>
    <xf numFmtId="168" fontId="0" fillId="0" borderId="0" xfId="1" applyNumberFormat="1" applyFont="1" applyFill="1" applyProtection="1"/>
    <xf numFmtId="0" fontId="7" fillId="0" borderId="0" xfId="0" applyFont="1" applyAlignment="1">
      <alignment horizontal="center"/>
    </xf>
    <xf numFmtId="0" fontId="54" fillId="0" borderId="0" xfId="0" applyFont="1" applyAlignment="1" applyProtection="1">
      <alignment horizontal="center" vertical="center"/>
      <protection locked="0"/>
    </xf>
    <xf numFmtId="0" fontId="7" fillId="0" borderId="0" xfId="0" applyFont="1" applyAlignment="1" applyProtection="1">
      <alignment horizontal="right"/>
      <protection locked="0"/>
    </xf>
    <xf numFmtId="0" fontId="7" fillId="0" borderId="0" xfId="0" applyFont="1" applyProtection="1">
      <protection locked="0"/>
    </xf>
    <xf numFmtId="0" fontId="6" fillId="0" borderId="0" xfId="0" applyFont="1" applyProtection="1">
      <protection locked="0"/>
    </xf>
    <xf numFmtId="0" fontId="44" fillId="0" borderId="0" xfId="0" applyFont="1" applyAlignment="1" applyProtection="1">
      <alignment horizontal="left"/>
      <protection locked="0"/>
    </xf>
    <xf numFmtId="0" fontId="22" fillId="0" borderId="0" xfId="0" applyFont="1" applyProtection="1">
      <protection locked="0"/>
    </xf>
    <xf numFmtId="0" fontId="0" fillId="0" borderId="0" xfId="0" applyAlignment="1" applyProtection="1">
      <alignment horizontal="right"/>
      <protection locked="0"/>
    </xf>
    <xf numFmtId="0" fontId="22" fillId="0" borderId="0" xfId="0" applyFont="1" applyAlignment="1" applyProtection="1">
      <alignment horizontal="right"/>
      <protection locked="0"/>
    </xf>
    <xf numFmtId="0" fontId="17" fillId="3" borderId="0" xfId="0" applyFont="1" applyFill="1" applyAlignment="1" applyProtection="1">
      <alignment horizontal="right"/>
      <protection locked="0"/>
    </xf>
    <xf numFmtId="0" fontId="13" fillId="0" borderId="0" xfId="0" applyFont="1" applyAlignment="1">
      <alignment vertical="center" wrapText="1"/>
    </xf>
    <xf numFmtId="0" fontId="13" fillId="0" borderId="8" xfId="0" applyFont="1" applyBorder="1" applyAlignment="1">
      <alignment vertical="center" wrapText="1"/>
    </xf>
    <xf numFmtId="0" fontId="13" fillId="0" borderId="5" xfId="0" applyFont="1" applyBorder="1" applyAlignment="1">
      <alignment vertical="center" wrapText="1"/>
    </xf>
    <xf numFmtId="0" fontId="13" fillId="0" borderId="9" xfId="0" applyFont="1" applyBorder="1" applyAlignment="1">
      <alignment vertical="center" wrapText="1"/>
    </xf>
    <xf numFmtId="0" fontId="13" fillId="0" borderId="6" xfId="0" applyFont="1" applyBorder="1" applyAlignment="1">
      <alignment vertical="center" wrapText="1"/>
    </xf>
    <xf numFmtId="0" fontId="57" fillId="0" borderId="0" xfId="0" applyFont="1" applyAlignment="1">
      <alignment horizontal="left"/>
    </xf>
    <xf numFmtId="0" fontId="19" fillId="0" borderId="0" xfId="2" applyFont="1" applyAlignment="1" applyProtection="1">
      <alignment vertical="top"/>
    </xf>
    <xf numFmtId="0" fontId="58" fillId="0" borderId="0" xfId="0" applyFont="1"/>
    <xf numFmtId="0" fontId="13" fillId="8" borderId="1" xfId="0" applyFont="1" applyFill="1" applyBorder="1" applyAlignment="1" applyProtection="1">
      <alignment vertical="center"/>
      <protection locked="0"/>
    </xf>
    <xf numFmtId="175" fontId="14" fillId="0" borderId="10" xfId="0" applyNumberFormat="1" applyFont="1" applyBorder="1" applyAlignment="1">
      <alignment horizontal="center" vertical="center"/>
    </xf>
    <xf numFmtId="0" fontId="14" fillId="0" borderId="0" xfId="0" applyFont="1" applyAlignment="1">
      <alignment horizontal="center" vertical="center" wrapText="1"/>
    </xf>
    <xf numFmtId="0" fontId="59" fillId="0" borderId="0" xfId="0" applyFont="1" applyAlignment="1">
      <alignment horizontal="center" vertical="center"/>
    </xf>
    <xf numFmtId="0" fontId="6" fillId="2" borderId="1" xfId="0" applyFont="1" applyFill="1" applyBorder="1" applyAlignment="1" applyProtection="1">
      <alignment horizontal="right" vertical="center"/>
      <protection locked="0"/>
    </xf>
    <xf numFmtId="166" fontId="60" fillId="0" borderId="0" xfId="0" applyNumberFormat="1" applyFont="1" applyAlignment="1">
      <alignment horizontal="right" vertical="center"/>
    </xf>
    <xf numFmtId="0" fontId="61" fillId="0" borderId="0" xfId="0" applyFont="1" applyAlignment="1">
      <alignment horizontal="right"/>
    </xf>
    <xf numFmtId="168" fontId="60" fillId="0" borderId="0" xfId="1" applyNumberFormat="1" applyFont="1" applyFill="1" applyAlignment="1" applyProtection="1">
      <alignment horizontal="center" vertical="center"/>
    </xf>
    <xf numFmtId="0" fontId="60" fillId="2" borderId="0" xfId="0" applyFont="1" applyFill="1" applyProtection="1">
      <protection locked="0"/>
    </xf>
    <xf numFmtId="0" fontId="60" fillId="9" borderId="0" xfId="0" applyFont="1" applyFill="1" applyAlignment="1">
      <alignment vertical="center"/>
    </xf>
    <xf numFmtId="168" fontId="60" fillId="0" borderId="0" xfId="0" applyNumberFormat="1" applyFont="1" applyAlignment="1">
      <alignment horizontal="center" vertical="center"/>
    </xf>
    <xf numFmtId="169" fontId="60" fillId="0" borderId="0" xfId="0" applyNumberFormat="1" applyFont="1" applyAlignment="1">
      <alignment horizontal="center" vertical="center"/>
    </xf>
    <xf numFmtId="166" fontId="60" fillId="7" borderId="0" xfId="1" applyNumberFormat="1" applyFont="1" applyFill="1" applyBorder="1" applyAlignment="1" applyProtection="1">
      <alignment horizontal="center" vertical="center" wrapText="1"/>
    </xf>
    <xf numFmtId="166" fontId="60" fillId="7" borderId="0" xfId="1" applyNumberFormat="1" applyFont="1" applyFill="1" applyBorder="1" applyAlignment="1" applyProtection="1">
      <alignment horizontal="center" vertical="center"/>
    </xf>
    <xf numFmtId="0" fontId="61" fillId="7" borderId="0" xfId="0" applyFont="1" applyFill="1" applyAlignment="1">
      <alignment horizontal="right" vertical="center"/>
    </xf>
    <xf numFmtId="0" fontId="39" fillId="0" borderId="0" xfId="0" applyFont="1" applyAlignment="1">
      <alignment vertical="top" wrapText="1"/>
    </xf>
    <xf numFmtId="0" fontId="39" fillId="0" borderId="0" xfId="0" applyFont="1" applyAlignment="1">
      <alignment horizontal="right" vertical="center" wrapText="1"/>
    </xf>
    <xf numFmtId="0" fontId="19" fillId="0" borderId="0" xfId="2" applyFont="1" applyAlignment="1" applyProtection="1">
      <alignment vertical="top" wrapText="1"/>
    </xf>
    <xf numFmtId="0" fontId="18" fillId="0" borderId="0" xfId="0" quotePrefix="1" applyFont="1" applyAlignment="1">
      <alignment wrapText="1"/>
    </xf>
    <xf numFmtId="0" fontId="19" fillId="0" borderId="0" xfId="2" applyFont="1"/>
    <xf numFmtId="0" fontId="19" fillId="0" borderId="0" xfId="2" applyFont="1" applyAlignment="1" applyProtection="1">
      <alignment horizontal="left"/>
    </xf>
    <xf numFmtId="0" fontId="19" fillId="0" borderId="0" xfId="2" applyFont="1" applyAlignment="1" applyProtection="1">
      <alignment vertical="center" wrapText="1"/>
    </xf>
    <xf numFmtId="0" fontId="18" fillId="0" borderId="0" xfId="4" applyFont="1" applyAlignment="1" applyProtection="1">
      <alignment vertical="top"/>
      <protection locked="0"/>
    </xf>
    <xf numFmtId="0" fontId="3" fillId="0" borderId="0" xfId="2" applyAlignment="1" applyProtection="1">
      <alignment wrapText="1"/>
    </xf>
    <xf numFmtId="0" fontId="18" fillId="0" borderId="0" xfId="4" applyFont="1" applyAlignment="1">
      <alignment vertical="top"/>
    </xf>
    <xf numFmtId="0" fontId="47" fillId="0" borderId="0" xfId="4" applyFont="1" applyAlignment="1">
      <alignment horizontal="right" vertical="center" wrapText="1"/>
    </xf>
    <xf numFmtId="0" fontId="64" fillId="0" borderId="0" xfId="4" applyFont="1" applyAlignment="1">
      <alignment vertical="top"/>
    </xf>
    <xf numFmtId="0" fontId="64" fillId="4" borderId="0" xfId="4" applyFont="1" applyFill="1" applyAlignment="1">
      <alignment vertical="top"/>
    </xf>
    <xf numFmtId="0" fontId="64" fillId="5" borderId="0" xfId="4" applyFont="1" applyFill="1" applyAlignment="1">
      <alignment vertical="top"/>
    </xf>
    <xf numFmtId="0" fontId="65" fillId="0" borderId="0" xfId="4" applyFont="1" applyAlignment="1">
      <alignment vertical="top"/>
    </xf>
    <xf numFmtId="0" fontId="66" fillId="0" borderId="0" xfId="4" applyFont="1" applyAlignment="1">
      <alignment vertical="top"/>
    </xf>
    <xf numFmtId="0" fontId="18" fillId="0" borderId="0" xfId="4" applyFont="1" applyAlignment="1">
      <alignment horizontal="justify" vertical="top" wrapText="1"/>
    </xf>
    <xf numFmtId="0" fontId="18" fillId="0" borderId="0" xfId="4" applyFont="1" applyAlignment="1">
      <alignment horizontal="justify" vertical="top"/>
    </xf>
    <xf numFmtId="0" fontId="67" fillId="0" borderId="0" xfId="5" applyFont="1" applyBorder="1" applyAlignment="1" applyProtection="1">
      <alignment vertical="top"/>
    </xf>
    <xf numFmtId="0" fontId="68" fillId="0" borderId="0" xfId="4" applyFont="1" applyAlignment="1">
      <alignment vertical="top"/>
    </xf>
    <xf numFmtId="0" fontId="18" fillId="0" borderId="0" xfId="4" applyFont="1" applyAlignment="1">
      <alignment vertical="center" wrapText="1"/>
    </xf>
    <xf numFmtId="0" fontId="1" fillId="0" borderId="0" xfId="0" applyFont="1"/>
    <xf numFmtId="0" fontId="18" fillId="13" borderId="0" xfId="4" applyFont="1" applyFill="1" applyAlignment="1">
      <alignment vertical="top"/>
    </xf>
    <xf numFmtId="0" fontId="64" fillId="13" borderId="0" xfId="4" applyFont="1" applyFill="1" applyAlignment="1">
      <alignment vertical="top"/>
    </xf>
    <xf numFmtId="0" fontId="18" fillId="0" borderId="0" xfId="4" quotePrefix="1" applyFont="1" applyAlignment="1">
      <alignment horizontal="left" vertical="top"/>
    </xf>
    <xf numFmtId="0" fontId="25" fillId="0" borderId="0" xfId="4" applyFont="1" applyAlignment="1">
      <alignment horizontal="left" vertical="top" wrapText="1"/>
    </xf>
    <xf numFmtId="0" fontId="68" fillId="13" borderId="0" xfId="4" applyFont="1" applyFill="1" applyAlignment="1">
      <alignment vertical="top"/>
    </xf>
    <xf numFmtId="0" fontId="18" fillId="6" borderId="0" xfId="4" applyFont="1" applyFill="1" applyAlignment="1">
      <alignment vertical="top"/>
    </xf>
    <xf numFmtId="0" fontId="18" fillId="7" borderId="0" xfId="4" applyFont="1" applyFill="1" applyAlignment="1">
      <alignment horizontal="center" vertical="top"/>
    </xf>
    <xf numFmtId="0" fontId="18" fillId="7" borderId="0" xfId="4" applyFont="1" applyFill="1" applyAlignment="1">
      <alignment vertical="top"/>
    </xf>
    <xf numFmtId="0" fontId="64" fillId="7" borderId="0" xfId="4" applyFont="1" applyFill="1" applyAlignment="1">
      <alignment vertical="top"/>
    </xf>
    <xf numFmtId="0" fontId="19" fillId="0" borderId="0" xfId="2" applyFont="1" applyAlignment="1" applyProtection="1">
      <alignment wrapText="1"/>
    </xf>
    <xf numFmtId="0" fontId="0" fillId="0" borderId="0" xfId="0" applyAlignment="1">
      <alignment horizontal="left" vertical="top"/>
    </xf>
    <xf numFmtId="0" fontId="6" fillId="0" borderId="0" xfId="4" applyFont="1" applyAlignment="1">
      <alignment vertical="center"/>
    </xf>
    <xf numFmtId="0" fontId="25" fillId="0" borderId="0" xfId="4" applyFont="1" applyAlignment="1">
      <alignment horizontal="justify" vertical="top"/>
    </xf>
    <xf numFmtId="176" fontId="0" fillId="0" borderId="0" xfId="1" applyNumberFormat="1" applyFont="1"/>
    <xf numFmtId="0" fontId="0" fillId="17" borderId="0" xfId="0" applyFill="1" applyAlignment="1">
      <alignment horizontal="right"/>
    </xf>
    <xf numFmtId="176" fontId="2" fillId="3" borderId="17" xfId="1" applyNumberFormat="1" applyFont="1" applyFill="1" applyBorder="1" applyAlignment="1">
      <alignment vertical="center"/>
    </xf>
    <xf numFmtId="165" fontId="0" fillId="0" borderId="1" xfId="1" applyFont="1" applyBorder="1"/>
    <xf numFmtId="172" fontId="0" fillId="0" borderId="1" xfId="1" applyNumberFormat="1" applyFont="1" applyBorder="1"/>
    <xf numFmtId="165" fontId="0" fillId="18" borderId="1" xfId="1" applyFont="1" applyFill="1" applyBorder="1"/>
    <xf numFmtId="0" fontId="2" fillId="3" borderId="11" xfId="0" applyFont="1" applyFill="1" applyBorder="1" applyAlignment="1">
      <alignment horizontal="center"/>
    </xf>
    <xf numFmtId="176" fontId="0" fillId="0" borderId="1" xfId="1" applyNumberFormat="1" applyFont="1" applyBorder="1"/>
    <xf numFmtId="2" fontId="0" fillId="17" borderId="0" xfId="0" applyNumberFormat="1" applyFill="1" applyAlignment="1">
      <alignment horizontal="right"/>
    </xf>
    <xf numFmtId="174" fontId="0" fillId="0" borderId="0" xfId="0" applyNumberFormat="1"/>
    <xf numFmtId="0" fontId="0" fillId="17" borderId="0" xfId="0" applyFill="1"/>
    <xf numFmtId="179" fontId="0" fillId="0" borderId="0" xfId="0" applyNumberFormat="1"/>
    <xf numFmtId="0" fontId="3" fillId="0" borderId="1" xfId="2" applyBorder="1"/>
    <xf numFmtId="0" fontId="0" fillId="2" borderId="1" xfId="0" applyFill="1" applyBorder="1" applyAlignment="1">
      <alignment horizontal="center"/>
    </xf>
    <xf numFmtId="177" fontId="0" fillId="0" borderId="1" xfId="1" applyNumberFormat="1" applyFont="1" applyBorder="1"/>
    <xf numFmtId="9" fontId="0" fillId="0" borderId="0" xfId="6" applyFont="1"/>
    <xf numFmtId="165" fontId="0" fillId="0" borderId="1" xfId="1" applyFont="1" applyFill="1" applyBorder="1"/>
    <xf numFmtId="176" fontId="15" fillId="0" borderId="1" xfId="1" applyNumberFormat="1" applyFont="1" applyBorder="1"/>
    <xf numFmtId="176" fontId="8" fillId="0" borderId="1" xfId="1" applyNumberFormat="1" applyFont="1" applyBorder="1"/>
    <xf numFmtId="0" fontId="23" fillId="0" borderId="0" xfId="0" applyFont="1"/>
    <xf numFmtId="176" fontId="0" fillId="0" borderId="1" xfId="1" applyNumberFormat="1" applyFont="1" applyFill="1" applyBorder="1"/>
    <xf numFmtId="165" fontId="1" fillId="0" borderId="0" xfId="1" applyFont="1"/>
    <xf numFmtId="165" fontId="0" fillId="0" borderId="0" xfId="1" applyFont="1"/>
    <xf numFmtId="176" fontId="15" fillId="0" borderId="1" xfId="1" applyNumberFormat="1" applyFont="1" applyFill="1" applyBorder="1"/>
    <xf numFmtId="0" fontId="0" fillId="0" borderId="4" xfId="0" applyBorder="1" applyAlignment="1">
      <alignment horizontal="center" vertical="center"/>
    </xf>
    <xf numFmtId="0" fontId="0" fillId="0" borderId="0" xfId="0" applyAlignment="1">
      <alignment horizontal="left" wrapText="1"/>
    </xf>
    <xf numFmtId="0" fontId="15" fillId="0" borderId="0" xfId="0" applyFont="1" applyAlignment="1">
      <alignment horizontal="right"/>
    </xf>
    <xf numFmtId="0" fontId="6" fillId="0" borderId="0" xfId="0" applyFont="1" applyAlignment="1">
      <alignment horizontal="right"/>
    </xf>
    <xf numFmtId="174" fontId="0" fillId="0" borderId="0" xfId="3" applyNumberFormat="1" applyFont="1" applyFill="1"/>
    <xf numFmtId="165" fontId="0" fillId="0" borderId="0" xfId="1" applyFont="1" applyFill="1"/>
    <xf numFmtId="168" fontId="8" fillId="0" borderId="0" xfId="1" applyNumberFormat="1" applyFont="1" applyFill="1"/>
    <xf numFmtId="166" fontId="0" fillId="0" borderId="0" xfId="1" applyNumberFormat="1" applyFont="1" applyFill="1"/>
    <xf numFmtId="166" fontId="2" fillId="0" borderId="0" xfId="1" applyNumberFormat="1" applyFont="1" applyFill="1"/>
    <xf numFmtId="0" fontId="8" fillId="0" borderId="2" xfId="0" applyFont="1" applyBorder="1" applyAlignment="1">
      <alignment horizontal="right"/>
    </xf>
    <xf numFmtId="168" fontId="8" fillId="0" borderId="2" xfId="1" applyNumberFormat="1" applyFont="1" applyFill="1" applyBorder="1"/>
    <xf numFmtId="168" fontId="8" fillId="0" borderId="23" xfId="1" applyNumberFormat="1" applyFont="1" applyFill="1" applyBorder="1"/>
    <xf numFmtId="168" fontId="2" fillId="0" borderId="0" xfId="1" applyNumberFormat="1" applyFont="1" applyFill="1"/>
    <xf numFmtId="0" fontId="2" fillId="9" borderId="0" xfId="0" applyFont="1" applyFill="1" applyAlignment="1">
      <alignment horizontal="right"/>
    </xf>
    <xf numFmtId="178" fontId="0" fillId="0" borderId="0" xfId="0" applyNumberFormat="1"/>
    <xf numFmtId="0" fontId="0" fillId="0" borderId="0" xfId="0" quotePrefix="1" applyAlignment="1">
      <alignment horizontal="right"/>
    </xf>
    <xf numFmtId="9" fontId="1" fillId="17" borderId="1" xfId="6" applyFont="1" applyFill="1" applyBorder="1"/>
    <xf numFmtId="0" fontId="5" fillId="0" borderId="0" xfId="0" applyFont="1" applyAlignment="1">
      <alignment horizontal="right"/>
    </xf>
    <xf numFmtId="0" fontId="2" fillId="19" borderId="0" xfId="0" applyFont="1" applyFill="1" applyAlignment="1">
      <alignment horizontal="right" vertical="top"/>
    </xf>
    <xf numFmtId="0" fontId="2" fillId="19" borderId="0" xfId="0" applyFont="1" applyFill="1" applyAlignment="1">
      <alignment horizontal="right"/>
    </xf>
    <xf numFmtId="168" fontId="26" fillId="19" borderId="1" xfId="1" applyNumberFormat="1" applyFont="1" applyFill="1" applyBorder="1" applyAlignment="1">
      <alignment vertical="top" wrapText="1"/>
    </xf>
    <xf numFmtId="0" fontId="0" fillId="19" borderId="0" xfId="0" applyFill="1" applyAlignment="1">
      <alignment horizontal="right" vertical="center"/>
    </xf>
    <xf numFmtId="0" fontId="0" fillId="19" borderId="0" xfId="0" applyFill="1"/>
    <xf numFmtId="0" fontId="26" fillId="19" borderId="1" xfId="0" applyFont="1" applyFill="1" applyBorder="1" applyAlignment="1">
      <alignment vertical="top" wrapText="1"/>
    </xf>
    <xf numFmtId="166" fontId="69" fillId="2" borderId="1" xfId="1" applyNumberFormat="1" applyFont="1" applyFill="1" applyBorder="1" applyAlignment="1" applyProtection="1">
      <alignment horizontal="center" vertical="center"/>
      <protection locked="0"/>
    </xf>
    <xf numFmtId="0" fontId="70" fillId="0" borderId="1" xfId="0" applyFont="1" applyBorder="1" applyAlignment="1">
      <alignment vertical="center"/>
    </xf>
    <xf numFmtId="0" fontId="6" fillId="17" borderId="1" xfId="0" applyFont="1" applyFill="1" applyBorder="1" applyAlignment="1">
      <alignment horizontal="left" vertical="center" wrapText="1"/>
    </xf>
    <xf numFmtId="0" fontId="71" fillId="0" borderId="0" xfId="0" applyFont="1"/>
    <xf numFmtId="0" fontId="53" fillId="0" borderId="0" xfId="0" applyFont="1"/>
    <xf numFmtId="0" fontId="6" fillId="10" borderId="0" xfId="0" applyFont="1" applyFill="1"/>
    <xf numFmtId="0" fontId="6" fillId="10" borderId="0" xfId="0" quotePrefix="1" applyFont="1" applyFill="1" applyAlignment="1">
      <alignment horizontal="left"/>
    </xf>
    <xf numFmtId="0" fontId="6" fillId="10" borderId="0" xfId="0" applyFont="1" applyFill="1" applyAlignment="1">
      <alignment horizontal="left"/>
    </xf>
    <xf numFmtId="0" fontId="6" fillId="10" borderId="0" xfId="0" quotePrefix="1" applyFont="1" applyFill="1"/>
    <xf numFmtId="0" fontId="72" fillId="0" borderId="0" xfId="0" applyFont="1" applyAlignment="1">
      <alignment horizontal="right"/>
    </xf>
    <xf numFmtId="0" fontId="73" fillId="0" borderId="0" xfId="0" applyFont="1" applyAlignment="1">
      <alignment horizontal="left"/>
    </xf>
    <xf numFmtId="0" fontId="74" fillId="0" borderId="0" xfId="0" applyFont="1" applyAlignment="1">
      <alignment horizontal="right"/>
    </xf>
    <xf numFmtId="0" fontId="74" fillId="0" borderId="0" xfId="0" applyFont="1"/>
    <xf numFmtId="0" fontId="3" fillId="0" borderId="0" xfId="2" applyAlignment="1" applyProtection="1">
      <alignment vertical="center"/>
      <protection locked="0"/>
    </xf>
    <xf numFmtId="0" fontId="3" fillId="0" borderId="0" xfId="2" applyAlignment="1">
      <alignment vertical="center"/>
    </xf>
    <xf numFmtId="0" fontId="18" fillId="6" borderId="0" xfId="4" applyFont="1" applyFill="1" applyAlignment="1">
      <alignment horizontal="center" vertical="top"/>
    </xf>
    <xf numFmtId="0" fontId="63" fillId="13" borderId="0" xfId="4" quotePrefix="1" applyFont="1" applyFill="1" applyAlignment="1">
      <alignment horizontal="left" vertical="center" wrapText="1"/>
    </xf>
    <xf numFmtId="0" fontId="25" fillId="0" borderId="14" xfId="4" applyFont="1" applyBorder="1" applyAlignment="1">
      <alignment horizontal="left" vertical="top"/>
    </xf>
    <xf numFmtId="0" fontId="0" fillId="0" borderId="0" xfId="0" applyAlignment="1">
      <alignment horizontal="left" vertical="top" wrapText="1"/>
    </xf>
    <xf numFmtId="0" fontId="0" fillId="0" borderId="0" xfId="0" applyAlignment="1">
      <alignment horizontal="left" vertical="top"/>
    </xf>
    <xf numFmtId="0" fontId="34" fillId="0" borderId="0" xfId="0" applyFont="1" applyAlignment="1">
      <alignment horizontal="right" vertical="top" wrapText="1"/>
    </xf>
    <xf numFmtId="0" fontId="0" fillId="0" borderId="0" xfId="0" applyAlignment="1">
      <alignment horizontal="left" wrapText="1"/>
    </xf>
    <xf numFmtId="0" fontId="15" fillId="0" borderId="0" xfId="0" applyFont="1" applyAlignment="1">
      <alignment horizontal="left" vertical="top" wrapText="1"/>
    </xf>
    <xf numFmtId="0" fontId="32" fillId="3" borderId="0" xfId="0" applyFont="1" applyFill="1" applyAlignment="1">
      <alignment horizontal="center"/>
    </xf>
    <xf numFmtId="0" fontId="34" fillId="0" borderId="0" xfId="0" applyFont="1" applyAlignment="1">
      <alignment horizontal="right" vertical="center" wrapText="1"/>
    </xf>
    <xf numFmtId="0" fontId="39" fillId="0" borderId="0" xfId="0" applyFont="1" applyAlignment="1">
      <alignment horizontal="right" wrapText="1"/>
    </xf>
    <xf numFmtId="0" fontId="23" fillId="0" borderId="0" xfId="0" applyFont="1" applyAlignment="1">
      <alignment horizontal="right" vertical="center" wrapText="1"/>
    </xf>
    <xf numFmtId="0" fontId="33" fillId="0" borderId="0" xfId="0" applyFont="1" applyAlignment="1">
      <alignment horizontal="right" wrapText="1"/>
    </xf>
    <xf numFmtId="0" fontId="13" fillId="0" borderId="0" xfId="0" applyFont="1" applyAlignment="1">
      <alignment horizontal="left" wrapText="1"/>
    </xf>
    <xf numFmtId="0" fontId="13" fillId="8" borderId="18" xfId="0" applyFont="1" applyFill="1" applyBorder="1" applyAlignment="1" applyProtection="1">
      <alignment horizontal="left" vertical="top" wrapText="1"/>
      <protection locked="0"/>
    </xf>
    <xf numFmtId="0" fontId="13" fillId="8" borderId="19" xfId="0" applyFont="1" applyFill="1" applyBorder="1" applyAlignment="1" applyProtection="1">
      <alignment horizontal="left" vertical="top" wrapText="1"/>
      <protection locked="0"/>
    </xf>
    <xf numFmtId="0" fontId="13" fillId="8" borderId="20" xfId="0" applyFont="1" applyFill="1" applyBorder="1" applyAlignment="1" applyProtection="1">
      <alignment horizontal="left" vertical="top" wrapText="1"/>
      <protection locked="0"/>
    </xf>
    <xf numFmtId="0" fontId="13" fillId="8" borderId="4" xfId="0" applyFont="1" applyFill="1" applyBorder="1" applyAlignment="1" applyProtection="1">
      <alignment horizontal="left" vertical="top" wrapText="1"/>
      <protection locked="0"/>
    </xf>
    <xf numFmtId="0" fontId="13" fillId="8" borderId="0" xfId="0" applyFont="1" applyFill="1" applyAlignment="1" applyProtection="1">
      <alignment horizontal="left" vertical="top" wrapText="1"/>
      <protection locked="0"/>
    </xf>
    <xf numFmtId="0" fontId="13" fillId="8" borderId="21" xfId="0" applyFont="1" applyFill="1" applyBorder="1" applyAlignment="1" applyProtection="1">
      <alignment horizontal="left" vertical="top" wrapText="1"/>
      <protection locked="0"/>
    </xf>
    <xf numFmtId="0" fontId="13" fillId="8" borderId="22" xfId="0" applyFont="1" applyFill="1" applyBorder="1" applyAlignment="1" applyProtection="1">
      <alignment horizontal="left" vertical="top" wrapText="1"/>
      <protection locked="0"/>
    </xf>
    <xf numFmtId="0" fontId="13" fillId="8" borderId="2" xfId="0" applyFont="1" applyFill="1" applyBorder="1" applyAlignment="1" applyProtection="1">
      <alignment horizontal="left" vertical="top" wrapText="1"/>
      <protection locked="0"/>
    </xf>
    <xf numFmtId="0" fontId="13" fillId="8" borderId="23" xfId="0" applyFont="1" applyFill="1" applyBorder="1" applyAlignment="1" applyProtection="1">
      <alignment horizontal="left" vertical="top" wrapText="1"/>
      <protection locked="0"/>
    </xf>
    <xf numFmtId="0" fontId="13" fillId="8" borderId="3" xfId="0" applyFont="1" applyFill="1" applyBorder="1" applyAlignment="1" applyProtection="1">
      <alignment horizontal="left" vertical="top" wrapText="1"/>
      <protection locked="0"/>
    </xf>
    <xf numFmtId="0" fontId="13" fillId="8" borderId="13" xfId="0" applyFont="1" applyFill="1" applyBorder="1" applyAlignment="1" applyProtection="1">
      <alignment horizontal="left" vertical="top" wrapText="1"/>
      <protection locked="0"/>
    </xf>
    <xf numFmtId="0" fontId="13" fillId="0" borderId="0" xfId="0" applyFont="1" applyAlignment="1">
      <alignment horizontal="left" vertical="top" wrapText="1"/>
    </xf>
    <xf numFmtId="0" fontId="18" fillId="0" borderId="0" xfId="0" applyFont="1" applyAlignment="1">
      <alignment horizontal="left" vertical="top" wrapText="1"/>
    </xf>
    <xf numFmtId="0" fontId="14" fillId="14" borderId="15" xfId="0" applyFont="1" applyFill="1" applyBorder="1" applyAlignment="1">
      <alignment horizontal="center" vertical="center"/>
    </xf>
    <xf numFmtId="0" fontId="14" fillId="14" borderId="0" xfId="0" applyFont="1" applyFill="1" applyAlignment="1">
      <alignment horizontal="center" vertical="center"/>
    </xf>
    <xf numFmtId="0" fontId="2" fillId="2" borderId="1" xfId="0" applyFont="1" applyFill="1" applyBorder="1" applyAlignment="1">
      <alignment horizontal="center"/>
    </xf>
    <xf numFmtId="0" fontId="0" fillId="3" borderId="1" xfId="0" applyFill="1" applyBorder="1" applyAlignment="1">
      <alignment horizontal="center"/>
    </xf>
  </cellXfs>
  <cellStyles count="7">
    <cellStyle name="Hyperlink 2" xfId="5" xr:uid="{A18C178B-66B7-470C-BDFD-DBDBDBF99252}"/>
    <cellStyle name="Lien hypertexte" xfId="2" builtinId="8"/>
    <cellStyle name="Milliers" xfId="1" builtinId="3"/>
    <cellStyle name="Monétaire" xfId="3" builtinId="4"/>
    <cellStyle name="Normal" xfId="0" builtinId="0"/>
    <cellStyle name="Normal 2" xfId="4" xr:uid="{33DC3DFF-F94D-41F2-AAF6-24948405C374}"/>
    <cellStyle name="Pourcentage" xfId="6" builtinId="5"/>
  </cellStyles>
  <dxfs count="3">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2F7FC"/>
      <color rgb="FF95AAED"/>
      <color rgb="FFFBFBFB"/>
      <color rgb="FFFCFD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activeX/activeX4.xml><?xml version="1.0" encoding="utf-8"?>
<ax:ocx xmlns:ax="http://schemas.microsoft.com/office/2006/activeX" xmlns:r="http://schemas.openxmlformats.org/officeDocument/2006/relationships" ax:classid="{4C599241-6926-101B-9992-00000B65C6F9}" ax:persistence="persistStreamInit" r:id="rId1"/>
</file>

<file path=xl/activeX/activeX5.xml><?xml version="1.0" encoding="utf-8"?>
<ax:ocx xmlns:ax="http://schemas.microsoft.com/office/2006/activeX" xmlns:r="http://schemas.openxmlformats.org/officeDocument/2006/relationships" ax:classid="{4C599241-6926-101B-9992-00000B65C6F9}" ax:persistence="persistStreamInit" r:id="rId1"/>
</file>

<file path=xl/activeX/activeX6.xml><?xml version="1.0" encoding="utf-8"?>
<ax:ocx xmlns:ax="http://schemas.microsoft.com/office/2006/activeX" xmlns:r="http://schemas.openxmlformats.org/officeDocument/2006/relationships" ax:classid="{4C599241-6926-101B-9992-00000B65C6F9}"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activeX/activeX8.xml><?xml version="1.0" encoding="utf-8"?>
<ax:ocx xmlns:ax="http://schemas.microsoft.com/office/2006/activeX" xmlns:r="http://schemas.openxmlformats.org/officeDocument/2006/relationships" ax:classid="{4C599241-6926-101B-9992-00000B65C6F9}" ax:persistence="persistStreamInit" r:id="rId1"/>
</file>

<file path=xl/activeX/activeX9.xml><?xml version="1.0" encoding="utf-8"?>
<ax:ocx xmlns:ax="http://schemas.microsoft.com/office/2006/activeX" xmlns:r="http://schemas.openxmlformats.org/officeDocument/2006/relationships" ax:classid="{4C599241-6926-101B-9992-00000B65C6F9}" ax:persistence="persistStreamInit" r:id="rId1"/>
</file>

<file path=xl/activeX/activeX10.xml><?xml version="1.0" encoding="utf-8"?>
<ax:ocx xmlns:ax="http://schemas.microsoft.com/office/2006/activeX" xmlns:r="http://schemas.openxmlformats.org/officeDocument/2006/relationships" ax:classid="{4C599241-6926-101B-9992-00000B65C6F9}" ax:persistence="persistStreamInit" r:id="rId1"/>
</file>

<file path=xl/activeX/activeX11.xml><?xml version="1.0" encoding="utf-8"?>
<ax:ocx xmlns:ax="http://schemas.microsoft.com/office/2006/activeX" xmlns:r="http://schemas.openxmlformats.org/officeDocument/2006/relationships" ax:classid="{4C599241-6926-101B-9992-00000B65C6F9}" ax:persistence="persistStreamInit" r:id="rId1"/>
</file>

<file path=xl/activeX/activeX12.xml><?xml version="1.0" encoding="utf-8"?>
<ax:ocx xmlns:ax="http://schemas.microsoft.com/office/2006/activeX" xmlns:r="http://schemas.openxmlformats.org/officeDocument/2006/relationships" ax:classid="{4C599241-6926-101B-9992-00000B65C6F9}" ax:persistence="persistStreamInit" r:id="rId1"/>
</file>

<file path=xl/activeX/activeX13.xml><?xml version="1.0" encoding="utf-8"?>
<ax:ocx xmlns:ax="http://schemas.microsoft.com/office/2006/activeX" xmlns:r="http://schemas.openxmlformats.org/officeDocument/2006/relationships" ax:classid="{4C599241-6926-101B-9992-00000B65C6F9}" ax:persistence="persistStreamInit" r:id="rId1"/>
</file>

<file path=xl/activeX/activeX14.xml><?xml version="1.0" encoding="utf-8"?>
<ax:ocx xmlns:ax="http://schemas.microsoft.com/office/2006/activeX" xmlns:r="http://schemas.openxmlformats.org/officeDocument/2006/relationships" ax:classid="{4C599241-6926-101B-9992-00000B65C6F9}" ax:persistence="persistStreamInit" r:id="rId1"/>
</file>

<file path=xl/activeX/activeX15.xml><?xml version="1.0" encoding="utf-8"?>
<ax:ocx xmlns:ax="http://schemas.microsoft.com/office/2006/activeX" xmlns:r="http://schemas.openxmlformats.org/officeDocument/2006/relationships" ax:classid="{4C599241-6926-101B-9992-00000B65C6F9}" ax:persistence="persistStreamInit" r:id="rId1"/>
</file>

<file path=xl/activeX/activeX16.xml><?xml version="1.0" encoding="utf-8"?>
<ax:ocx xmlns:ax="http://schemas.microsoft.com/office/2006/activeX" xmlns:r="http://schemas.openxmlformats.org/officeDocument/2006/relationships" ax:classid="{4C599241-6926-101B-9992-00000B65C6F9}" ax:persistence="persistStreamInit" r:id="rId1"/>
</file>

<file path=xl/activeX/activeX17.xml><?xml version="1.0" encoding="utf-8"?>
<ax:ocx xmlns:ax="http://schemas.microsoft.com/office/2006/activeX" xmlns:r="http://schemas.openxmlformats.org/officeDocument/2006/relationships" ax:classid="{4C599241-6926-101B-9992-00000B65C6F9}" ax:persistence="persistStreamInit" r:id="rId1"/>
</file>

<file path=xl/activeX/activeX18.xml><?xml version="1.0" encoding="utf-8"?>
<ax:ocx xmlns:ax="http://schemas.microsoft.com/office/2006/activeX" xmlns:r="http://schemas.openxmlformats.org/officeDocument/2006/relationships" ax:classid="{79176FB0-B7F2-11CE-97EF-00AA006D2776}"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4C599241-6926-101B-9992-00000B65C6F9}" ax:persistence="persistStreamInit" r:id="rId1"/>
</file>

<file path=xl/activeX/activeX21.xml><?xml version="1.0" encoding="utf-8"?>
<ax:ocx xmlns:ax="http://schemas.microsoft.com/office/2006/activeX" xmlns:r="http://schemas.openxmlformats.org/officeDocument/2006/relationships" ax:classid="{4C599241-6926-101B-9992-00000B65C6F9}" ax:persistence="persistStreamInit" r:id="rId1"/>
</file>

<file path=xl/activeX/activeX22.xml><?xml version="1.0" encoding="utf-8"?>
<ax:ocx xmlns:ax="http://schemas.microsoft.com/office/2006/activeX" xmlns:r="http://schemas.openxmlformats.org/officeDocument/2006/relationships" ax:classid="{4C599241-6926-101B-9992-00000B65C6F9}" ax:persistence="persistStreamInit" r:id="rId1"/>
</file>

<file path=xl/activeX/activeX23.xml><?xml version="1.0" encoding="utf-8"?>
<ax:ocx xmlns:ax="http://schemas.microsoft.com/office/2006/activeX" xmlns:r="http://schemas.openxmlformats.org/officeDocument/2006/relationships" ax:classid="{4C599241-6926-101B-9992-00000B65C6F9}"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8BD21D30-EC42-11CE-9E0D-00AA006002F3}"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 dir="row">_xlchart.v1.0</cx:f>
      </cx:strDim>
      <cx:numDim type="val">
        <cx:f dir="row">_xlchart.v1.1</cx:f>
      </cx:numDim>
    </cx:data>
  </cx:chartData>
  <cx:chart>
    <cx:title pos="t" align="ctr" overlay="0">
      <cx:tx>
        <cx:txData>
          <cx:v>Relative Weighting factor for each question (descending)</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Relative Weighting factor for each question (descending)</a:t>
          </a:r>
        </a:p>
      </cx:txPr>
    </cx:title>
    <cx:plotArea>
      <cx:plotAreaRegion>
        <cx:series layoutId="clusteredColumn" uniqueId="{70F6909C-5990-4D03-965A-6391B04C9463}">
          <cx:dataPt idx="0">
            <cx:spPr>
              <a:solidFill>
                <a:srgbClr val="4472C4">
                  <a:lumMod val="60000"/>
                  <a:lumOff val="40000"/>
                </a:srgbClr>
              </a:solidFill>
            </cx:spPr>
          </cx:dataPt>
          <cx:dataPt idx="1">
            <cx:spPr>
              <a:solidFill>
                <a:srgbClr val="4472C4">
                  <a:lumMod val="60000"/>
                  <a:lumOff val="40000"/>
                </a:srgbClr>
              </a:solidFill>
            </cx:spPr>
          </cx:dataPt>
          <cx:dataPt idx="2">
            <cx:spPr>
              <a:solidFill>
                <a:srgbClr val="4472C4">
                  <a:lumMod val="60000"/>
                  <a:lumOff val="40000"/>
                </a:srgbClr>
              </a:solidFill>
            </cx:spPr>
          </cx:dataPt>
          <cx:dataId val="0"/>
          <cx:layoutPr>
            <cx:aggregation/>
          </cx:layoutPr>
          <cx:axisId val="1"/>
        </cx:series>
        <cx:series layoutId="paretoLine" ownerIdx="0" uniqueId="{9BAF1DCD-9046-4D96-B4D7-4F8DF5FE14A8}">
          <cx:spPr>
            <a:ln>
              <a:solidFill>
                <a:schemeClr val="bg1">
                  <a:alpha val="0"/>
                </a:schemeClr>
              </a:solidFill>
            </a:ln>
          </cx:spPr>
          <cx:axisId val="2"/>
        </cx:series>
      </cx:plotAreaRegion>
      <cx:axis id="0">
        <cx:catScaling gapWidth="0"/>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2" hidden="1">
        <cx:valScaling max="1" min="0"/>
        <cx:units unit="percentage"/>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 dir="row">_xlchart.v1.3</cx:f>
      </cx:strDim>
      <cx:numDim type="val">
        <cx:f dir="row">_xlchart.v1.2</cx:f>
      </cx:numDim>
    </cx:data>
  </cx:chartData>
  <cx:chart>
    <cx:title pos="t" align="ctr" overlay="0">
      <cx:tx>
        <cx:txData>
          <cx:v>EBCx Readiness Score</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EBCx Readiness Score</a:t>
          </a:r>
        </a:p>
      </cx:txPr>
    </cx:title>
    <cx:plotArea>
      <cx:plotAreaRegion>
        <cx:series layoutId="clusteredColumn" uniqueId="{8A31B3B2-4731-483B-B5EF-6801E75FDDAD}" formatIdx="0">
          <cx:tx>
            <cx:txData>
              <cx:f>_xlchart.v1.2</cx:f>
              <cx:v>                                            </cx:v>
            </cx:txData>
          </cx:tx>
          <cx:dataId val="0"/>
          <cx:layoutPr>
            <cx:aggregation/>
          </cx:layoutPr>
          <cx:axisId val="1"/>
        </cx:series>
        <cx:series layoutId="paretoLine" ownerIdx="0" uniqueId="{B2BF7803-4450-4E94-AACC-A31F45AF747B}" formatIdx="1">
          <cx:spPr>
            <a:noFill/>
            <a:ln>
              <a:noFill/>
            </a:ln>
          </cx:spPr>
          <cx:axisId val="2"/>
        </cx:series>
      </cx:plotAreaRegion>
      <cx:axis id="0">
        <cx:catScaling gapWidth="0"/>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max="10"/>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2" hidden="1">
        <cx:valScaling max="1" min="0"/>
        <cx:units unit="percentage"/>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 Id="rId4" Type="http://schemas.openxmlformats.org/officeDocument/2006/relationships/image" Target="../media/image1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7.png"/></Relationships>
</file>

<file path=xl/drawings/_rels/drawing6.xml.rels><?xml version="1.0" encoding="UTF-8" standalone="yes"?>
<Relationships xmlns="http://schemas.openxmlformats.org/package/2006/relationships"><Relationship Id="rId3" Type="http://schemas.openxmlformats.org/officeDocument/2006/relationships/image" Target="../media/image31.png"/><Relationship Id="rId2" Type="http://schemas.openxmlformats.org/officeDocument/2006/relationships/image" Target="../media/image30.png"/><Relationship Id="rId1" Type="http://schemas.openxmlformats.org/officeDocument/2006/relationships/image" Target="../media/image29.png"/></Relationships>
</file>

<file path=xl/drawings/_rels/drawing8.xml.rels><?xml version="1.0" encoding="UTF-8" standalone="yes"?>
<Relationships xmlns="http://schemas.openxmlformats.org/package/2006/relationships"><Relationship Id="rId2" Type="http://schemas.microsoft.com/office/2014/relationships/chartEx" Target="../charts/chartEx2.xml"/><Relationship Id="rId1" Type="http://schemas.microsoft.com/office/2014/relationships/chartEx" Target="../charts/chartEx1.xml"/></Relationships>
</file>

<file path=xl/drawings/_rels/drawing9.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33.png"/><Relationship Id="rId1" Type="http://schemas.openxmlformats.org/officeDocument/2006/relationships/image" Target="../media/image32.png"/><Relationship Id="rId4" Type="http://schemas.openxmlformats.org/officeDocument/2006/relationships/image" Target="../media/image3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4.emf"/><Relationship Id="rId3" Type="http://schemas.openxmlformats.org/officeDocument/2006/relationships/image" Target="../media/image15.emf"/><Relationship Id="rId7" Type="http://schemas.openxmlformats.org/officeDocument/2006/relationships/image" Target="../media/image7.emf"/><Relationship Id="rId2" Type="http://schemas.openxmlformats.org/officeDocument/2006/relationships/image" Target="../media/image17.emf"/><Relationship Id="rId1" Type="http://schemas.openxmlformats.org/officeDocument/2006/relationships/image" Target="../media/image18.emf"/><Relationship Id="rId6" Type="http://schemas.openxmlformats.org/officeDocument/2006/relationships/image" Target="../media/image13.emf"/><Relationship Id="rId5" Type="http://schemas.openxmlformats.org/officeDocument/2006/relationships/image" Target="../media/image12.emf"/><Relationship Id="rId4"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2.emf"/><Relationship Id="rId2" Type="http://schemas.openxmlformats.org/officeDocument/2006/relationships/image" Target="../media/image23.emf"/><Relationship Id="rId1" Type="http://schemas.openxmlformats.org/officeDocument/2006/relationships/image" Target="../media/image24.emf"/><Relationship Id="rId5" Type="http://schemas.openxmlformats.org/officeDocument/2006/relationships/image" Target="../media/image21.emf"/><Relationship Id="rId4" Type="http://schemas.openxmlformats.org/officeDocument/2006/relationships/image" Target="../media/image20.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8.jpeg"/></Relationships>
</file>

<file path=xl/drawings/drawing1.xml><?xml version="1.0" encoding="utf-8"?>
<xdr:wsDr xmlns:xdr="http://schemas.openxmlformats.org/drawingml/2006/spreadsheetDrawing" xmlns:a="http://schemas.openxmlformats.org/drawingml/2006/main">
  <xdr:twoCellAnchor editAs="oneCell">
    <xdr:from>
      <xdr:col>2</xdr:col>
      <xdr:colOff>3654985</xdr:colOff>
      <xdr:row>59</xdr:row>
      <xdr:rowOff>139700</xdr:rowOff>
    </xdr:from>
    <xdr:to>
      <xdr:col>4</xdr:col>
      <xdr:colOff>182597</xdr:colOff>
      <xdr:row>61</xdr:row>
      <xdr:rowOff>150787</xdr:rowOff>
    </xdr:to>
    <xdr:pic>
      <xdr:nvPicPr>
        <xdr:cNvPr id="4" name="Picture 3" descr="Logo of Canada">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8455585" y="13773150"/>
          <a:ext cx="978962" cy="33493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3048000</xdr:colOff>
          <xdr:row>54</xdr:row>
          <xdr:rowOff>180975</xdr:rowOff>
        </xdr:from>
        <xdr:to>
          <xdr:col>2</xdr:col>
          <xdr:colOff>228600</xdr:colOff>
          <xdr:row>57</xdr:row>
          <xdr:rowOff>28575</xdr:rowOff>
        </xdr:to>
        <xdr:sp macro="" textlink="">
          <xdr:nvSpPr>
            <xdr:cNvPr id="7169" name="CommandButton1" descr="Button to click to begin"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2692126</xdr:colOff>
      <xdr:row>20</xdr:row>
      <xdr:rowOff>28575</xdr:rowOff>
    </xdr:from>
    <xdr:to>
      <xdr:col>1</xdr:col>
      <xdr:colOff>4114800</xdr:colOff>
      <xdr:row>28</xdr:row>
      <xdr:rowOff>50061</xdr:rowOff>
    </xdr:to>
    <xdr:pic>
      <xdr:nvPicPr>
        <xdr:cNvPr id="6" name="Picture 5" descr="Cover page image of NRCan Recommissioning Guide">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025501" y="5572125"/>
          <a:ext cx="1422674" cy="1840761"/>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1</xdr:col>
      <xdr:colOff>1919794</xdr:colOff>
      <xdr:row>8</xdr:row>
      <xdr:rowOff>38100</xdr:rowOff>
    </xdr:from>
    <xdr:to>
      <xdr:col>2</xdr:col>
      <xdr:colOff>2266950</xdr:colOff>
      <xdr:row>11</xdr:row>
      <xdr:rowOff>117837</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253169" y="2438400"/>
          <a:ext cx="4595306" cy="432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CA" sz="2000" b="1">
              <a:solidFill>
                <a:srgbClr val="0070C0"/>
              </a:solidFill>
              <a:latin typeface="Aptos" panose="020B0004020202020204" pitchFamily="34" charset="0"/>
            </a:rPr>
            <a:t>(EBCx)</a:t>
          </a:r>
          <a:r>
            <a:rPr lang="en-CA" sz="2000" b="1" baseline="0">
              <a:solidFill>
                <a:srgbClr val="0070C0"/>
              </a:solidFill>
              <a:latin typeface="Aptos" panose="020B0004020202020204" pitchFamily="34" charset="0"/>
            </a:rPr>
            <a:t> PRE-SCREENING TOOL</a:t>
          </a:r>
          <a:endParaRPr lang="en-CA" sz="2000" b="1">
            <a:solidFill>
              <a:srgbClr val="0070C0"/>
            </a:solidFill>
            <a:latin typeface="Aptos" panose="020B0004020202020204" pitchFamily="34" charset="0"/>
          </a:endParaRPr>
        </a:p>
      </xdr:txBody>
    </xdr:sp>
    <xdr:clientData/>
  </xdr:twoCellAnchor>
  <xdr:twoCellAnchor editAs="oneCell">
    <xdr:from>
      <xdr:col>1</xdr:col>
      <xdr:colOff>2751398</xdr:colOff>
      <xdr:row>0</xdr:row>
      <xdr:rowOff>108712</xdr:rowOff>
    </xdr:from>
    <xdr:to>
      <xdr:col>2</xdr:col>
      <xdr:colOff>1494304</xdr:colOff>
      <xdr:row>7</xdr:row>
      <xdr:rowOff>380697</xdr:rowOff>
    </xdr:to>
    <xdr:pic>
      <xdr:nvPicPr>
        <xdr:cNvPr id="5" name="Picture 4">
          <a:extLst>
            <a:ext uri="{FF2B5EF4-FFF2-40B4-BE49-F238E27FC236}">
              <a16:creationId xmlns:a16="http://schemas.microsoft.com/office/drawing/2014/main" id="{00000000-0008-0000-0000-000005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084773" y="108712"/>
          <a:ext cx="2991056" cy="2243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2680665</xdr:colOff>
      <xdr:row>0</xdr:row>
      <xdr:rowOff>238125</xdr:rowOff>
    </xdr:from>
    <xdr:to>
      <xdr:col>5</xdr:col>
      <xdr:colOff>0</xdr:colOff>
      <xdr:row>0</xdr:row>
      <xdr:rowOff>546101</xdr:rowOff>
    </xdr:to>
    <xdr:pic>
      <xdr:nvPicPr>
        <xdr:cNvPr id="2" name="Picture 1" descr="Logo du gouvernement du Canada">
          <a:extLst>
            <a:ext uri="{FF2B5EF4-FFF2-40B4-BE49-F238E27FC236}">
              <a16:creationId xmlns:a16="http://schemas.microsoft.com/office/drawing/2014/main" id="{AE0F2BE0-0779-4B62-9891-236DC88F3DF9}"/>
            </a:ext>
          </a:extLst>
        </xdr:cNvPr>
        <xdr:cNvPicPr>
          <a:picLocks noChangeAspect="1"/>
        </xdr:cNvPicPr>
      </xdr:nvPicPr>
      <xdr:blipFill rotWithShape="1">
        <a:blip xmlns:r="http://schemas.openxmlformats.org/officeDocument/2006/relationships" r:embed="rId4"/>
        <a:srcRect t="48139"/>
        <a:stretch/>
      </xdr:blipFill>
      <xdr:spPr>
        <a:xfrm>
          <a:off x="7481265" y="238125"/>
          <a:ext cx="2062785" cy="3079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xdr:colOff>
      <xdr:row>17</xdr:row>
      <xdr:rowOff>85725</xdr:rowOff>
    </xdr:from>
    <xdr:to>
      <xdr:col>7</xdr:col>
      <xdr:colOff>396719</xdr:colOff>
      <xdr:row>19</xdr:row>
      <xdr:rowOff>41</xdr:rowOff>
    </xdr:to>
    <xdr:pic>
      <xdr:nvPicPr>
        <xdr:cNvPr id="2" name="Picture 1">
          <a:extLst>
            <a:ext uri="{FF2B5EF4-FFF2-40B4-BE49-F238E27FC236}">
              <a16:creationId xmlns:a16="http://schemas.microsoft.com/office/drawing/2014/main" id="{00000000-0008-0000-0100-0000020000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1228725" y="3009900"/>
          <a:ext cx="3429479" cy="29531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523875</xdr:colOff>
          <xdr:row>19</xdr:row>
          <xdr:rowOff>114300</xdr:rowOff>
        </xdr:from>
        <xdr:to>
          <xdr:col>5</xdr:col>
          <xdr:colOff>276225</xdr:colOff>
          <xdr:row>21</xdr:row>
          <xdr:rowOff>133350</xdr:rowOff>
        </xdr:to>
        <xdr:sp macro="" textlink="">
          <xdr:nvSpPr>
            <xdr:cNvPr id="15361" name="Image1" descr="Help icon button" hidden="1">
              <a:extLst>
                <a:ext uri="{63B3BB69-23CF-44E3-9099-C40C66FF867C}">
                  <a14:compatExt spid="_x0000_s15361"/>
                </a:ext>
                <a:ext uri="{FF2B5EF4-FFF2-40B4-BE49-F238E27FC236}">
                  <a16:creationId xmlns:a16="http://schemas.microsoft.com/office/drawing/2014/main" id="{00000000-0008-0000-0100-000001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23</xdr:row>
          <xdr:rowOff>19050</xdr:rowOff>
        </xdr:from>
        <xdr:to>
          <xdr:col>4</xdr:col>
          <xdr:colOff>495300</xdr:colOff>
          <xdr:row>26</xdr:row>
          <xdr:rowOff>38100</xdr:rowOff>
        </xdr:to>
        <xdr:sp macro="" textlink="">
          <xdr:nvSpPr>
            <xdr:cNvPr id="15362" name="CommandButton1" descr="Button to click to go to next tab" hidden="1">
              <a:extLst>
                <a:ext uri="{63B3BB69-23CF-44E3-9099-C40C66FF867C}">
                  <a14:compatExt spid="_x0000_s15362"/>
                </a:ext>
                <a:ext uri="{FF2B5EF4-FFF2-40B4-BE49-F238E27FC236}">
                  <a16:creationId xmlns:a16="http://schemas.microsoft.com/office/drawing/2014/main" id="{00000000-0008-0000-0100-000002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155863</xdr:colOff>
      <xdr:row>0</xdr:row>
      <xdr:rowOff>151424</xdr:rowOff>
    </xdr:from>
    <xdr:to>
      <xdr:col>5</xdr:col>
      <xdr:colOff>97327</xdr:colOff>
      <xdr:row>9</xdr:row>
      <xdr:rowOff>59574</xdr:rowOff>
    </xdr:to>
    <xdr:pic>
      <xdr:nvPicPr>
        <xdr:cNvPr id="4" name="Picture 3">
          <a:extLst>
            <a:ext uri="{FF2B5EF4-FFF2-40B4-BE49-F238E27FC236}">
              <a16:creationId xmlns:a16="http://schemas.microsoft.com/office/drawing/2014/main" id="{00000000-0008-0000-0100-000004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8431" y="151424"/>
          <a:ext cx="2371725" cy="16843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xdr:colOff>
      <xdr:row>34</xdr:row>
      <xdr:rowOff>53340</xdr:rowOff>
    </xdr:from>
    <xdr:to>
      <xdr:col>9</xdr:col>
      <xdr:colOff>102870</xdr:colOff>
      <xdr:row>35</xdr:row>
      <xdr:rowOff>153164</xdr:rowOff>
    </xdr:to>
    <xdr:pic>
      <xdr:nvPicPr>
        <xdr:cNvPr id="3" name="Picture 2">
          <a:extLst>
            <a:ext uri="{FF2B5EF4-FFF2-40B4-BE49-F238E27FC236}">
              <a16:creationId xmlns:a16="http://schemas.microsoft.com/office/drawing/2014/main" id="{2506162E-24DC-4311-BE1D-3CE2A925B53C}"/>
            </a:ext>
          </a:extLst>
        </xdr:cNvPr>
        <xdr:cNvPicPr>
          <a:picLocks noChangeAspect="1"/>
        </xdr:cNvPicPr>
      </xdr:nvPicPr>
      <xdr:blipFill rotWithShape="1">
        <a:blip xmlns:r="http://schemas.openxmlformats.org/officeDocument/2006/relationships" r:embed="rId3"/>
        <a:srcRect l="766" t="7361" r="837" b="10138"/>
        <a:stretch>
          <a:fillRect/>
        </a:stretch>
      </xdr:blipFill>
      <xdr:spPr>
        <a:xfrm>
          <a:off x="762000" y="6311265"/>
          <a:ext cx="4484370" cy="280799"/>
        </a:xfrm>
        <a:prstGeom prst="rect">
          <a:avLst/>
        </a:prstGeom>
        <a:ln>
          <a:solidFill>
            <a:sysClr val="windowText" lastClr="000000"/>
          </a:solidFill>
        </a:ln>
      </xdr:spPr>
    </xdr:pic>
    <xdr:clientData/>
  </xdr:twoCellAnchor>
  <xdr:twoCellAnchor editAs="oneCell">
    <xdr:from>
      <xdr:col>2</xdr:col>
      <xdr:colOff>20089</xdr:colOff>
      <xdr:row>36</xdr:row>
      <xdr:rowOff>57468</xdr:rowOff>
    </xdr:from>
    <xdr:to>
      <xdr:col>9</xdr:col>
      <xdr:colOff>95250</xdr:colOff>
      <xdr:row>37</xdr:row>
      <xdr:rowOff>152052</xdr:rowOff>
    </xdr:to>
    <xdr:pic>
      <xdr:nvPicPr>
        <xdr:cNvPr id="5" name="Picture 4">
          <a:extLst>
            <a:ext uri="{FF2B5EF4-FFF2-40B4-BE49-F238E27FC236}">
              <a16:creationId xmlns:a16="http://schemas.microsoft.com/office/drawing/2014/main" id="{DBFAD498-8EC3-466C-890C-0FFEFB9CC0C8}"/>
            </a:ext>
          </a:extLst>
        </xdr:cNvPr>
        <xdr:cNvPicPr>
          <a:picLocks noChangeAspect="1"/>
        </xdr:cNvPicPr>
      </xdr:nvPicPr>
      <xdr:blipFill rotWithShape="1">
        <a:blip xmlns:r="http://schemas.openxmlformats.org/officeDocument/2006/relationships" r:embed="rId4"/>
        <a:srcRect t="8913" b="3909"/>
        <a:stretch>
          <a:fillRect/>
        </a:stretch>
      </xdr:blipFill>
      <xdr:spPr>
        <a:xfrm>
          <a:off x="763039" y="6677343"/>
          <a:ext cx="4466186" cy="275559"/>
        </a:xfrm>
        <a:prstGeom prst="rect">
          <a:avLst/>
        </a:prstGeom>
        <a:ln>
          <a:solidFill>
            <a:sysClr val="windowText" lastClr="000000"/>
          </a:solidFill>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2695575</xdr:colOff>
          <xdr:row>43</xdr:row>
          <xdr:rowOff>76200</xdr:rowOff>
        </xdr:from>
        <xdr:to>
          <xdr:col>2</xdr:col>
          <xdr:colOff>266700</xdr:colOff>
          <xdr:row>45</xdr:row>
          <xdr:rowOff>133350</xdr:rowOff>
        </xdr:to>
        <xdr:sp macro="" textlink="">
          <xdr:nvSpPr>
            <xdr:cNvPr id="2049" name="CommandButton1" descr="Button to click to go to next tab"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10</xdr:row>
          <xdr:rowOff>9525</xdr:rowOff>
        </xdr:from>
        <xdr:to>
          <xdr:col>2</xdr:col>
          <xdr:colOff>400050</xdr:colOff>
          <xdr:row>12</xdr:row>
          <xdr:rowOff>57150</xdr:rowOff>
        </xdr:to>
        <xdr:sp macro="" textlink="">
          <xdr:nvSpPr>
            <xdr:cNvPr id="2052" name="SpinButton1" descr="Buttons to click up or down to increase or decrease the number of buildings you would like to assess"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18</xdr:row>
          <xdr:rowOff>95250</xdr:rowOff>
        </xdr:from>
        <xdr:to>
          <xdr:col>2</xdr:col>
          <xdr:colOff>447675</xdr:colOff>
          <xdr:row>18</xdr:row>
          <xdr:rowOff>504825</xdr:rowOff>
        </xdr:to>
        <xdr:sp macro="" textlink="">
          <xdr:nvSpPr>
            <xdr:cNvPr id="2097" name="Image1" descr="Help icon button for building type" hidden="1">
              <a:extLst>
                <a:ext uri="{63B3BB69-23CF-44E3-9099-C40C66FF867C}">
                  <a14:compatExt spid="_x0000_s2097"/>
                </a:ext>
                <a:ext uri="{FF2B5EF4-FFF2-40B4-BE49-F238E27FC236}">
                  <a16:creationId xmlns:a16="http://schemas.microsoft.com/office/drawing/2014/main" id="{00000000-0008-0000-0200-00003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19</xdr:row>
          <xdr:rowOff>104775</xdr:rowOff>
        </xdr:from>
        <xdr:to>
          <xdr:col>2</xdr:col>
          <xdr:colOff>457200</xdr:colOff>
          <xdr:row>19</xdr:row>
          <xdr:rowOff>514350</xdr:rowOff>
        </xdr:to>
        <xdr:sp macro="" textlink="">
          <xdr:nvSpPr>
            <xdr:cNvPr id="2098" name="Image2" descr="Help icon button for floor area" hidden="1">
              <a:extLst>
                <a:ext uri="{63B3BB69-23CF-44E3-9099-C40C66FF867C}">
                  <a14:compatExt spid="_x0000_s2098"/>
                </a:ext>
                <a:ext uri="{FF2B5EF4-FFF2-40B4-BE49-F238E27FC236}">
                  <a16:creationId xmlns:a16="http://schemas.microsoft.com/office/drawing/2014/main" id="{00000000-0008-0000-0200-00003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22</xdr:row>
          <xdr:rowOff>47625</xdr:rowOff>
        </xdr:from>
        <xdr:to>
          <xdr:col>2</xdr:col>
          <xdr:colOff>457200</xdr:colOff>
          <xdr:row>22</xdr:row>
          <xdr:rowOff>447675</xdr:rowOff>
        </xdr:to>
        <xdr:sp macro="" textlink="">
          <xdr:nvSpPr>
            <xdr:cNvPr id="2099" name="Image3" descr="Help icon button for building control system types" hidden="1">
              <a:extLst>
                <a:ext uri="{63B3BB69-23CF-44E3-9099-C40C66FF867C}">
                  <a14:compatExt spid="_x0000_s2099"/>
                </a:ext>
                <a:ext uri="{FF2B5EF4-FFF2-40B4-BE49-F238E27FC236}">
                  <a16:creationId xmlns:a16="http://schemas.microsoft.com/office/drawing/2014/main" id="{00000000-0008-0000-0200-00003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25</xdr:row>
          <xdr:rowOff>104775</xdr:rowOff>
        </xdr:from>
        <xdr:to>
          <xdr:col>2</xdr:col>
          <xdr:colOff>457200</xdr:colOff>
          <xdr:row>25</xdr:row>
          <xdr:rowOff>504825</xdr:rowOff>
        </xdr:to>
        <xdr:sp macro="" textlink="">
          <xdr:nvSpPr>
            <xdr:cNvPr id="2100" name="Image4" descr="Help icon button for major redesigns" hidden="1">
              <a:extLst>
                <a:ext uri="{63B3BB69-23CF-44E3-9099-C40C66FF867C}">
                  <a14:compatExt spid="_x0000_s2100"/>
                </a:ext>
                <a:ext uri="{FF2B5EF4-FFF2-40B4-BE49-F238E27FC236}">
                  <a16:creationId xmlns:a16="http://schemas.microsoft.com/office/drawing/2014/main" id="{00000000-0008-0000-0200-00003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27</xdr:row>
          <xdr:rowOff>95250</xdr:rowOff>
        </xdr:from>
        <xdr:to>
          <xdr:col>2</xdr:col>
          <xdr:colOff>457200</xdr:colOff>
          <xdr:row>27</xdr:row>
          <xdr:rowOff>495300</xdr:rowOff>
        </xdr:to>
        <xdr:sp macro="" textlink="">
          <xdr:nvSpPr>
            <xdr:cNvPr id="2102" name="Image5" descr="Help icon button for water consumption" hidden="1">
              <a:extLst>
                <a:ext uri="{63B3BB69-23CF-44E3-9099-C40C66FF867C}">
                  <a14:compatExt spid="_x0000_s2102"/>
                </a:ext>
                <a:ext uri="{FF2B5EF4-FFF2-40B4-BE49-F238E27FC236}">
                  <a16:creationId xmlns:a16="http://schemas.microsoft.com/office/drawing/2014/main" id="{00000000-0008-0000-0200-00003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28</xdr:row>
          <xdr:rowOff>104775</xdr:rowOff>
        </xdr:from>
        <xdr:to>
          <xdr:col>2</xdr:col>
          <xdr:colOff>457200</xdr:colOff>
          <xdr:row>28</xdr:row>
          <xdr:rowOff>504825</xdr:rowOff>
        </xdr:to>
        <xdr:sp macro="" textlink="">
          <xdr:nvSpPr>
            <xdr:cNvPr id="2103" name="Image6" descr="Help button icon for building envelope" hidden="1">
              <a:extLst>
                <a:ext uri="{63B3BB69-23CF-44E3-9099-C40C66FF867C}">
                  <a14:compatExt spid="_x0000_s2103"/>
                </a:ext>
                <a:ext uri="{FF2B5EF4-FFF2-40B4-BE49-F238E27FC236}">
                  <a16:creationId xmlns:a16="http://schemas.microsoft.com/office/drawing/2014/main" id="{00000000-0008-0000-0200-00003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33</xdr:row>
          <xdr:rowOff>123825</xdr:rowOff>
        </xdr:from>
        <xdr:to>
          <xdr:col>2</xdr:col>
          <xdr:colOff>457200</xdr:colOff>
          <xdr:row>33</xdr:row>
          <xdr:rowOff>523875</xdr:rowOff>
        </xdr:to>
        <xdr:sp macro="" textlink="">
          <xdr:nvSpPr>
            <xdr:cNvPr id="2104" name="Image7" descr="Help button icon for recommissioning process" hidden="1">
              <a:extLst>
                <a:ext uri="{63B3BB69-23CF-44E3-9099-C40C66FF867C}">
                  <a14:compatExt spid="_x0000_s2104"/>
                </a:ext>
                <a:ext uri="{FF2B5EF4-FFF2-40B4-BE49-F238E27FC236}">
                  <a16:creationId xmlns:a16="http://schemas.microsoft.com/office/drawing/2014/main" id="{00000000-0008-0000-0200-00003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34</xdr:row>
          <xdr:rowOff>95250</xdr:rowOff>
        </xdr:from>
        <xdr:to>
          <xdr:col>2</xdr:col>
          <xdr:colOff>457200</xdr:colOff>
          <xdr:row>34</xdr:row>
          <xdr:rowOff>485775</xdr:rowOff>
        </xdr:to>
        <xdr:sp macro="" textlink="">
          <xdr:nvSpPr>
            <xdr:cNvPr id="2105" name="Image8" descr="Help button icon for energy performance contracts" hidden="1">
              <a:extLst>
                <a:ext uri="{63B3BB69-23CF-44E3-9099-C40C66FF867C}">
                  <a14:compatExt spid="_x0000_s2105"/>
                </a:ext>
                <a:ext uri="{FF2B5EF4-FFF2-40B4-BE49-F238E27FC236}">
                  <a16:creationId xmlns:a16="http://schemas.microsoft.com/office/drawing/2014/main" id="{00000000-0008-0000-0200-00003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37</xdr:row>
          <xdr:rowOff>85725</xdr:rowOff>
        </xdr:from>
        <xdr:to>
          <xdr:col>2</xdr:col>
          <xdr:colOff>457200</xdr:colOff>
          <xdr:row>37</xdr:row>
          <xdr:rowOff>476250</xdr:rowOff>
        </xdr:to>
        <xdr:sp macro="" textlink="">
          <xdr:nvSpPr>
            <xdr:cNvPr id="2106" name="Image9" descr="Help button icon for financial resources" hidden="1">
              <a:extLst>
                <a:ext uri="{63B3BB69-23CF-44E3-9099-C40C66FF867C}">
                  <a14:compatExt spid="_x0000_s2106"/>
                </a:ext>
                <a:ext uri="{FF2B5EF4-FFF2-40B4-BE49-F238E27FC236}">
                  <a16:creationId xmlns:a16="http://schemas.microsoft.com/office/drawing/2014/main" id="{00000000-0008-0000-0200-00003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41</xdr:row>
          <xdr:rowOff>95250</xdr:rowOff>
        </xdr:from>
        <xdr:to>
          <xdr:col>2</xdr:col>
          <xdr:colOff>457200</xdr:colOff>
          <xdr:row>41</xdr:row>
          <xdr:rowOff>476250</xdr:rowOff>
        </xdr:to>
        <xdr:sp macro="" textlink="">
          <xdr:nvSpPr>
            <xdr:cNvPr id="2107" name="Image10" descr="Help button icon for primary motivating factor" hidden="1">
              <a:extLst>
                <a:ext uri="{63B3BB69-23CF-44E3-9099-C40C66FF867C}">
                  <a14:compatExt spid="_x0000_s2107"/>
                </a:ext>
                <a:ext uri="{FF2B5EF4-FFF2-40B4-BE49-F238E27FC236}">
                  <a16:creationId xmlns:a16="http://schemas.microsoft.com/office/drawing/2014/main" id="{00000000-0008-0000-0200-00003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12</xdr:row>
          <xdr:rowOff>47625</xdr:rowOff>
        </xdr:from>
        <xdr:to>
          <xdr:col>2</xdr:col>
          <xdr:colOff>466725</xdr:colOff>
          <xdr:row>14</xdr:row>
          <xdr:rowOff>76200</xdr:rowOff>
        </xdr:to>
        <xdr:sp macro="" textlink="">
          <xdr:nvSpPr>
            <xdr:cNvPr id="2112" name="Image11" descr="Help button icon for number of buildings you would like to assess" hidden="1">
              <a:extLst>
                <a:ext uri="{63B3BB69-23CF-44E3-9099-C40C66FF867C}">
                  <a14:compatExt spid="_x0000_s2112"/>
                </a:ext>
                <a:ext uri="{FF2B5EF4-FFF2-40B4-BE49-F238E27FC236}">
                  <a16:creationId xmlns:a16="http://schemas.microsoft.com/office/drawing/2014/main" id="{00000000-0008-0000-02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24</xdr:row>
          <xdr:rowOff>95250</xdr:rowOff>
        </xdr:from>
        <xdr:to>
          <xdr:col>2</xdr:col>
          <xdr:colOff>447675</xdr:colOff>
          <xdr:row>24</xdr:row>
          <xdr:rowOff>504825</xdr:rowOff>
        </xdr:to>
        <xdr:sp macro="" textlink="">
          <xdr:nvSpPr>
            <xdr:cNvPr id="2115" name="Image12" descr="Help button icon for control system logging and trending"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38</xdr:row>
          <xdr:rowOff>114300</xdr:rowOff>
        </xdr:from>
        <xdr:to>
          <xdr:col>2</xdr:col>
          <xdr:colOff>447675</xdr:colOff>
          <xdr:row>38</xdr:row>
          <xdr:rowOff>504825</xdr:rowOff>
        </xdr:to>
        <xdr:sp macro="" textlink="">
          <xdr:nvSpPr>
            <xdr:cNvPr id="2123" name="Image13" descr="Help button icon for staff engagement" hidden="1">
              <a:extLst>
                <a:ext uri="{63B3BB69-23CF-44E3-9099-C40C66FF867C}">
                  <a14:compatExt spid="_x0000_s2123"/>
                </a:ext>
                <a:ext uri="{FF2B5EF4-FFF2-40B4-BE49-F238E27FC236}">
                  <a16:creationId xmlns:a16="http://schemas.microsoft.com/office/drawing/2014/main" id="{00000000-0008-0000-0200-00004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31</xdr:row>
          <xdr:rowOff>114300</xdr:rowOff>
        </xdr:from>
        <xdr:to>
          <xdr:col>2</xdr:col>
          <xdr:colOff>428625</xdr:colOff>
          <xdr:row>31</xdr:row>
          <xdr:rowOff>514350</xdr:rowOff>
        </xdr:to>
        <xdr:sp macro="" textlink="">
          <xdr:nvSpPr>
            <xdr:cNvPr id="2126" name="Image14" descr="Help button icon for primary space use change" hidden="1">
              <a:extLst>
                <a:ext uri="{63B3BB69-23CF-44E3-9099-C40C66FF867C}">
                  <a14:compatExt spid="_x0000_s2126"/>
                </a:ext>
                <a:ext uri="{FF2B5EF4-FFF2-40B4-BE49-F238E27FC236}">
                  <a16:creationId xmlns:a16="http://schemas.microsoft.com/office/drawing/2014/main" id="{00000000-0008-0000-0200-00004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142874</xdr:colOff>
      <xdr:row>7</xdr:row>
      <xdr:rowOff>109661</xdr:rowOff>
    </xdr:from>
    <xdr:to>
      <xdr:col>1</xdr:col>
      <xdr:colOff>1971674</xdr:colOff>
      <xdr:row>13</xdr:row>
      <xdr:rowOff>166068</xdr:rowOff>
    </xdr:to>
    <xdr:pic>
      <xdr:nvPicPr>
        <xdr:cNvPr id="2" name="Picture 1" descr="Decorative image for tool showing buildings">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4" y="109661"/>
          <a:ext cx="2143125" cy="15137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114300</xdr:colOff>
          <xdr:row>52</xdr:row>
          <xdr:rowOff>66675</xdr:rowOff>
        </xdr:from>
        <xdr:to>
          <xdr:col>10</xdr:col>
          <xdr:colOff>542925</xdr:colOff>
          <xdr:row>55</xdr:row>
          <xdr:rowOff>95250</xdr:rowOff>
        </xdr:to>
        <xdr:sp macro="" textlink="">
          <xdr:nvSpPr>
            <xdr:cNvPr id="12289" name="CommandButton1" descr="Button to click to go to next tab" hidden="1">
              <a:extLst>
                <a:ext uri="{63B3BB69-23CF-44E3-9099-C40C66FF867C}">
                  <a14:compatExt spid="_x0000_s12289"/>
                </a:ext>
                <a:ext uri="{FF2B5EF4-FFF2-40B4-BE49-F238E27FC236}">
                  <a16:creationId xmlns:a16="http://schemas.microsoft.com/office/drawing/2014/main" id="{00000000-0008-0000-03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xdr:row>
          <xdr:rowOff>190500</xdr:rowOff>
        </xdr:from>
        <xdr:to>
          <xdr:col>10</xdr:col>
          <xdr:colOff>390525</xdr:colOff>
          <xdr:row>8</xdr:row>
          <xdr:rowOff>514350</xdr:rowOff>
        </xdr:to>
        <xdr:sp macro="" textlink="">
          <xdr:nvSpPr>
            <xdr:cNvPr id="12302" name="ComboBox1" descr="Drop down menu to select the form of data entry you would like to use to input energy data into the tool." hidden="1">
              <a:extLst>
                <a:ext uri="{63B3BB69-23CF-44E3-9099-C40C66FF867C}">
                  <a14:compatExt spid="_x0000_s12302"/>
                </a:ext>
                <a:ext uri="{FF2B5EF4-FFF2-40B4-BE49-F238E27FC236}">
                  <a16:creationId xmlns:a16="http://schemas.microsoft.com/office/drawing/2014/main" id="{00000000-0008-0000-0300-00000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3124200</xdr:colOff>
          <xdr:row>4</xdr:row>
          <xdr:rowOff>114300</xdr:rowOff>
        </xdr:from>
        <xdr:to>
          <xdr:col>7</xdr:col>
          <xdr:colOff>4457700</xdr:colOff>
          <xdr:row>5</xdr:row>
          <xdr:rowOff>304800</xdr:rowOff>
        </xdr:to>
        <xdr:sp macro="" textlink="">
          <xdr:nvSpPr>
            <xdr:cNvPr id="12304" name="CommandButton2" descr="Button to click to back to previous tab" hidden="1">
              <a:extLst>
                <a:ext uri="{63B3BB69-23CF-44E3-9099-C40C66FF867C}">
                  <a14:compatExt spid="_x0000_s12304"/>
                </a:ext>
                <a:ext uri="{FF2B5EF4-FFF2-40B4-BE49-F238E27FC236}">
                  <a16:creationId xmlns:a16="http://schemas.microsoft.com/office/drawing/2014/main" id="{00000000-0008-0000-0300-00001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40</xdr:row>
          <xdr:rowOff>200025</xdr:rowOff>
        </xdr:from>
        <xdr:to>
          <xdr:col>8</xdr:col>
          <xdr:colOff>476250</xdr:colOff>
          <xdr:row>51</xdr:row>
          <xdr:rowOff>38100</xdr:rowOff>
        </xdr:to>
        <xdr:sp macro="" textlink="">
          <xdr:nvSpPr>
            <xdr:cNvPr id="12312" name="Image1" descr="Help button for energy use trends" hidden="1">
              <a:extLst>
                <a:ext uri="{63B3BB69-23CF-44E3-9099-C40C66FF867C}">
                  <a14:compatExt spid="_x0000_s12312"/>
                </a:ext>
                <a:ext uri="{FF2B5EF4-FFF2-40B4-BE49-F238E27FC236}">
                  <a16:creationId xmlns:a16="http://schemas.microsoft.com/office/drawing/2014/main" id="{00000000-0008-0000-0300-00001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190500</xdr:colOff>
          <xdr:row>24</xdr:row>
          <xdr:rowOff>0</xdr:rowOff>
        </xdr:from>
        <xdr:to>
          <xdr:col>8</xdr:col>
          <xdr:colOff>476250</xdr:colOff>
          <xdr:row>25</xdr:row>
          <xdr:rowOff>47625</xdr:rowOff>
        </xdr:to>
        <xdr:sp macro="" textlink="">
          <xdr:nvSpPr>
            <xdr:cNvPr id="12342" name="Image2" descr="Help button for energy consumption inputs" hidden="1">
              <a:extLst>
                <a:ext uri="{63B3BB69-23CF-44E3-9099-C40C66FF867C}">
                  <a14:compatExt spid="_x0000_s12342"/>
                </a:ext>
                <a:ext uri="{FF2B5EF4-FFF2-40B4-BE49-F238E27FC236}">
                  <a16:creationId xmlns:a16="http://schemas.microsoft.com/office/drawing/2014/main" id="{00000000-0008-0000-0300-00003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200025</xdr:colOff>
          <xdr:row>33</xdr:row>
          <xdr:rowOff>200025</xdr:rowOff>
        </xdr:from>
        <xdr:to>
          <xdr:col>8</xdr:col>
          <xdr:colOff>485775</xdr:colOff>
          <xdr:row>34</xdr:row>
          <xdr:rowOff>238125</xdr:rowOff>
        </xdr:to>
        <xdr:sp macro="" textlink="">
          <xdr:nvSpPr>
            <xdr:cNvPr id="12343" name="Image3" descr="Help button icon for optional user entered electricity emissions factor" hidden="1">
              <a:extLst>
                <a:ext uri="{63B3BB69-23CF-44E3-9099-C40C66FF867C}">
                  <a14:compatExt spid="_x0000_s12343"/>
                </a:ext>
                <a:ext uri="{FF2B5EF4-FFF2-40B4-BE49-F238E27FC236}">
                  <a16:creationId xmlns:a16="http://schemas.microsoft.com/office/drawing/2014/main" id="{00000000-0008-0000-0300-00003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171450</xdr:colOff>
          <xdr:row>19</xdr:row>
          <xdr:rowOff>19050</xdr:rowOff>
        </xdr:from>
        <xdr:to>
          <xdr:col>8</xdr:col>
          <xdr:colOff>457200</xdr:colOff>
          <xdr:row>20</xdr:row>
          <xdr:rowOff>57150</xdr:rowOff>
        </xdr:to>
        <xdr:sp macro="" textlink="">
          <xdr:nvSpPr>
            <xdr:cNvPr id="12345" name="Image4" descr="Help button for entering Energy Star Portfolio Manager score" hidden="1">
              <a:extLst>
                <a:ext uri="{63B3BB69-23CF-44E3-9099-C40C66FF867C}">
                  <a14:compatExt spid="_x0000_s12345"/>
                </a:ext>
                <a:ext uri="{FF2B5EF4-FFF2-40B4-BE49-F238E27FC236}">
                  <a16:creationId xmlns:a16="http://schemas.microsoft.com/office/drawing/2014/main" id="{00000000-0008-0000-0300-00003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7</xdr:col>
      <xdr:colOff>200025</xdr:colOff>
      <xdr:row>0</xdr:row>
      <xdr:rowOff>122903</xdr:rowOff>
    </xdr:from>
    <xdr:to>
      <xdr:col>7</xdr:col>
      <xdr:colOff>2257425</xdr:colOff>
      <xdr:row>8</xdr:row>
      <xdr:rowOff>57150</xdr:rowOff>
    </xdr:to>
    <xdr:pic>
      <xdr:nvPicPr>
        <xdr:cNvPr id="3" name="Picture 2" descr="Decorative image for tool showing buildings">
          <a:extLst>
            <a:ext uri="{FF2B5EF4-FFF2-40B4-BE49-F238E27FC236}">
              <a16:creationId xmlns:a16="http://schemas.microsoft.com/office/drawing/2014/main" id="{00000000-0008-0000-03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4814"/>
        <a:stretch/>
      </xdr:blipFill>
      <xdr:spPr bwMode="auto">
        <a:xfrm>
          <a:off x="6686550" y="122903"/>
          <a:ext cx="2057400" cy="17058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946998</xdr:colOff>
      <xdr:row>0</xdr:row>
      <xdr:rowOff>186359</xdr:rowOff>
    </xdr:from>
    <xdr:to>
      <xdr:col>14</xdr:col>
      <xdr:colOff>3280131</xdr:colOff>
      <xdr:row>13</xdr:row>
      <xdr:rowOff>485775</xdr:rowOff>
    </xdr:to>
    <xdr:pic>
      <xdr:nvPicPr>
        <xdr:cNvPr id="3" name="Picture 2" descr="Decorative image for tool showing buildings">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a:srcRect r="12486" b="41492"/>
        <a:stretch/>
      </xdr:blipFill>
      <xdr:spPr>
        <a:xfrm>
          <a:off x="1804248" y="186359"/>
          <a:ext cx="3333258" cy="277591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12</xdr:col>
          <xdr:colOff>123825</xdr:colOff>
          <xdr:row>1</xdr:row>
          <xdr:rowOff>28575</xdr:rowOff>
        </xdr:from>
        <xdr:to>
          <xdr:col>13</xdr:col>
          <xdr:colOff>523875</xdr:colOff>
          <xdr:row>3</xdr:row>
          <xdr:rowOff>19050</xdr:rowOff>
        </xdr:to>
        <xdr:sp macro="" textlink="">
          <xdr:nvSpPr>
            <xdr:cNvPr id="3077" name="CommandButton2" descr="Button to click to back to previous tab"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14</xdr:col>
      <xdr:colOff>2626171</xdr:colOff>
      <xdr:row>1</xdr:row>
      <xdr:rowOff>91839</xdr:rowOff>
    </xdr:from>
    <xdr:to>
      <xdr:col>14</xdr:col>
      <xdr:colOff>3321496</xdr:colOff>
      <xdr:row>4</xdr:row>
      <xdr:rowOff>6114</xdr:rowOff>
    </xdr:to>
    <xdr:sp macro="" textlink="">
      <xdr:nvSpPr>
        <xdr:cNvPr id="2" name="Rectangle 1" descr="Blank white box">
          <a:extLst>
            <a:ext uri="{FF2B5EF4-FFF2-40B4-BE49-F238E27FC236}">
              <a16:creationId xmlns:a16="http://schemas.microsoft.com/office/drawing/2014/main" id="{00000000-0008-0000-0400-000002000000}"/>
            </a:ext>
          </a:extLst>
        </xdr:cNvPr>
        <xdr:cNvSpPr/>
      </xdr:nvSpPr>
      <xdr:spPr>
        <a:xfrm>
          <a:off x="4483546" y="282339"/>
          <a:ext cx="695325" cy="485775"/>
        </a:xfrm>
        <a:prstGeom prst="rect">
          <a:avLst/>
        </a:prstGeom>
        <a:solidFill>
          <a:sysClr val="window" lastClr="FFFFFF"/>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xdr:from>
      <xdr:col>13</xdr:col>
      <xdr:colOff>969819</xdr:colOff>
      <xdr:row>0</xdr:row>
      <xdr:rowOff>166255</xdr:rowOff>
    </xdr:from>
    <xdr:to>
      <xdr:col>14</xdr:col>
      <xdr:colOff>1257300</xdr:colOff>
      <xdr:row>2</xdr:row>
      <xdr:rowOff>131618</xdr:rowOff>
    </xdr:to>
    <xdr:sp macro="" textlink="">
      <xdr:nvSpPr>
        <xdr:cNvPr id="4" name="Rectangle 3" descr="Blank white box">
          <a:extLst>
            <a:ext uri="{FF2B5EF4-FFF2-40B4-BE49-F238E27FC236}">
              <a16:creationId xmlns:a16="http://schemas.microsoft.com/office/drawing/2014/main" id="{00000000-0008-0000-0400-000004000000}"/>
            </a:ext>
          </a:extLst>
        </xdr:cNvPr>
        <xdr:cNvSpPr/>
      </xdr:nvSpPr>
      <xdr:spPr>
        <a:xfrm>
          <a:off x="1827069" y="166255"/>
          <a:ext cx="1287606" cy="346363"/>
        </a:xfrm>
        <a:prstGeom prst="rect">
          <a:avLst/>
        </a:prstGeom>
        <a:solidFill>
          <a:sysClr val="window" lastClr="FFFFFF"/>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455510</xdr:colOff>
      <xdr:row>32</xdr:row>
      <xdr:rowOff>190499</xdr:rowOff>
    </xdr:from>
    <xdr:to>
      <xdr:col>21</xdr:col>
      <xdr:colOff>503649</xdr:colOff>
      <xdr:row>69</xdr:row>
      <xdr:rowOff>113272</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6294335" y="6286499"/>
          <a:ext cx="7972939" cy="6971273"/>
        </a:xfrm>
        <a:prstGeom prst="rect">
          <a:avLst/>
        </a:prstGeom>
      </xdr:spPr>
    </xdr:pic>
    <xdr:clientData/>
  </xdr:twoCellAnchor>
  <xdr:twoCellAnchor editAs="oneCell">
    <xdr:from>
      <xdr:col>8</xdr:col>
      <xdr:colOff>119903</xdr:colOff>
      <xdr:row>2</xdr:row>
      <xdr:rowOff>130638</xdr:rowOff>
    </xdr:from>
    <xdr:to>
      <xdr:col>23</xdr:col>
      <xdr:colOff>425825</xdr:colOff>
      <xdr:row>32</xdr:row>
      <xdr:rowOff>165425</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7773521" y="590079"/>
          <a:ext cx="9382686" cy="5749787"/>
        </a:xfrm>
        <a:prstGeom prst="rect">
          <a:avLst/>
        </a:prstGeom>
      </xdr:spPr>
    </xdr:pic>
    <xdr:clientData/>
  </xdr:twoCellAnchor>
  <xdr:twoCellAnchor editAs="oneCell">
    <xdr:from>
      <xdr:col>0</xdr:col>
      <xdr:colOff>0</xdr:colOff>
      <xdr:row>33</xdr:row>
      <xdr:rowOff>152400</xdr:rowOff>
    </xdr:from>
    <xdr:to>
      <xdr:col>7</xdr:col>
      <xdr:colOff>13721</xdr:colOff>
      <xdr:row>63</xdr:row>
      <xdr:rowOff>161042</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0" y="6438900"/>
          <a:ext cx="7081271" cy="572364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1000126</xdr:colOff>
      <xdr:row>22</xdr:row>
      <xdr:rowOff>171450</xdr:rowOff>
    </xdr:from>
    <xdr:to>
      <xdr:col>6</xdr:col>
      <xdr:colOff>66676</xdr:colOff>
      <xdr:row>29</xdr:row>
      <xdr:rowOff>161925</xdr:rowOff>
    </xdr:to>
    <xdr:sp macro="" textlink="">
      <xdr:nvSpPr>
        <xdr:cNvPr id="2" name="TextBox 1">
          <a:extLst>
            <a:ext uri="{FF2B5EF4-FFF2-40B4-BE49-F238E27FC236}">
              <a16:creationId xmlns:a16="http://schemas.microsoft.com/office/drawing/2014/main" id="{A832A8F5-6885-B396-18B2-C9236B1C16E3}"/>
            </a:ext>
          </a:extLst>
        </xdr:cNvPr>
        <xdr:cNvSpPr txBox="1"/>
      </xdr:nvSpPr>
      <xdr:spPr>
        <a:xfrm>
          <a:off x="4733926" y="4438650"/>
          <a:ext cx="154305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solidFill>
                <a:srgbClr val="FF0000"/>
              </a:solidFill>
            </a:rPr>
            <a:t>Note that the same building types are used in the</a:t>
          </a:r>
          <a:r>
            <a:rPr lang="en-CA" sz="1100" baseline="0">
              <a:solidFill>
                <a:srgbClr val="FF0000"/>
              </a:solidFill>
            </a:rPr>
            <a:t> EUI tab. Do not change naming here without also changing in EUI tab</a:t>
          </a:r>
          <a:endParaRPr lang="en-CA"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154010</xdr:colOff>
      <xdr:row>10</xdr:row>
      <xdr:rowOff>49156</xdr:rowOff>
    </xdr:from>
    <xdr:to>
      <xdr:col>29</xdr:col>
      <xdr:colOff>219075</xdr:colOff>
      <xdr:row>41</xdr:row>
      <xdr:rowOff>41760</xdr:rowOff>
    </xdr:to>
    <mc:AlternateContent xmlns:mc="http://schemas.openxmlformats.org/markup-compatibility/2006">
      <mc:Choice xmlns:cx1="http://schemas.microsoft.com/office/drawing/2015/9/8/chartex" Requires="cx1">
        <xdr:graphicFrame macro="">
          <xdr:nvGraphicFramePr>
            <xdr:cNvPr id="3" name="Chart 2" descr="Graph showing relative weighting factor for each question">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7851460" y="2268481"/>
              <a:ext cx="7332640" cy="5507579"/>
            </a:xfrm>
            <a:prstGeom prst="rect">
              <a:avLst/>
            </a:prstGeom>
            <a:solidFill>
              <a:prstClr val="white"/>
            </a:solidFill>
            <a:ln w="1">
              <a:solidFill>
                <a:prstClr val="green"/>
              </a:solidFill>
            </a:ln>
          </xdr:spPr>
          <xdr:txBody>
            <a:bodyPr vertOverflow="clip" horzOverflow="clip"/>
            <a:lstStyle/>
            <a:p>
              <a:r>
                <a:rPr lang="fr-CA"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twoCellAnchor>
    <xdr:from>
      <xdr:col>18</xdr:col>
      <xdr:colOff>276225</xdr:colOff>
      <xdr:row>94</xdr:row>
      <xdr:rowOff>157845</xdr:rowOff>
    </xdr:from>
    <xdr:to>
      <xdr:col>28</xdr:col>
      <xdr:colOff>605117</xdr:colOff>
      <xdr:row>112</xdr:row>
      <xdr:rowOff>145677</xdr:rowOff>
    </xdr:to>
    <mc:AlternateContent xmlns:mc="http://schemas.openxmlformats.org/markup-compatibility/2006">
      <mc:Choice xmlns:cx1="http://schemas.microsoft.com/office/drawing/2015/9/8/chartex" Requires="cx1">
        <xdr:graphicFrame macro="">
          <xdr:nvGraphicFramePr>
            <xdr:cNvPr id="4" name="Chart 3" descr="Score of EBCx readiness for each building assessed">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7973675" y="17731470"/>
              <a:ext cx="5548592" cy="3626382"/>
            </a:xfrm>
            <a:prstGeom prst="rect">
              <a:avLst/>
            </a:prstGeom>
            <a:solidFill>
              <a:prstClr val="white"/>
            </a:solidFill>
            <a:ln w="1">
              <a:solidFill>
                <a:prstClr val="green"/>
              </a:solidFill>
            </a:ln>
          </xdr:spPr>
          <xdr:txBody>
            <a:bodyPr vertOverflow="clip" horzOverflow="clip"/>
            <a:lstStyle/>
            <a:p>
              <a:r>
                <a:rPr lang="fr-CA" sz="1100"/>
                <a:t>Ce graphique n’est pas disponible dans votre version d’Excel.
La modification de cette forme ou l’enregistrement de ce classeur dans un autre format de fichier endommagera le graphique de façon irréparable.</a:t>
              </a:r>
            </a:p>
          </xdr:txBody>
        </xdr:sp>
      </mc:Fallback>
    </mc:AlternateContent>
    <xdr:clientData/>
  </xdr:twoCellAnchor>
</xdr:wsDr>
</file>

<file path=xl/drawings/drawing9.xml><?xml version="1.0" encoding="utf-8"?>
<xdr:wsDr xmlns:xdr="http://schemas.openxmlformats.org/drawingml/2006/spreadsheetDrawing" xmlns:a="http://schemas.openxmlformats.org/drawingml/2006/main">
  <xdr:twoCellAnchor editAs="oneCell">
    <xdr:from>
      <xdr:col>18</xdr:col>
      <xdr:colOff>30469</xdr:colOff>
      <xdr:row>5</xdr:row>
      <xdr:rowOff>66675</xdr:rowOff>
    </xdr:from>
    <xdr:to>
      <xdr:col>22</xdr:col>
      <xdr:colOff>191024</xdr:colOff>
      <xdr:row>26</xdr:row>
      <xdr:rowOff>795</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1003269" y="638175"/>
          <a:ext cx="2598955" cy="3934620"/>
        </a:xfrm>
        <a:prstGeom prst="rect">
          <a:avLst/>
        </a:prstGeom>
      </xdr:spPr>
    </xdr:pic>
    <xdr:clientData/>
  </xdr:twoCellAnchor>
  <xdr:twoCellAnchor editAs="oneCell">
    <xdr:from>
      <xdr:col>18</xdr:col>
      <xdr:colOff>142875</xdr:colOff>
      <xdr:row>26</xdr:row>
      <xdr:rowOff>152399</xdr:rowOff>
    </xdr:from>
    <xdr:to>
      <xdr:col>22</xdr:col>
      <xdr:colOff>55327</xdr:colOff>
      <xdr:row>38</xdr:row>
      <xdr:rowOff>105306</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stretch>
          <a:fillRect/>
        </a:stretch>
      </xdr:blipFill>
      <xdr:spPr>
        <a:xfrm>
          <a:off x="11115675" y="4724399"/>
          <a:ext cx="2350852" cy="2238907"/>
        </a:xfrm>
        <a:prstGeom prst="rect">
          <a:avLst/>
        </a:prstGeom>
      </xdr:spPr>
    </xdr:pic>
    <xdr:clientData/>
  </xdr:twoCellAnchor>
  <xdr:twoCellAnchor editAs="oneCell">
    <xdr:from>
      <xdr:col>18</xdr:col>
      <xdr:colOff>266700</xdr:colOff>
      <xdr:row>40</xdr:row>
      <xdr:rowOff>66675</xdr:rowOff>
    </xdr:from>
    <xdr:to>
      <xdr:col>22</xdr:col>
      <xdr:colOff>238461</xdr:colOff>
      <xdr:row>47</xdr:row>
      <xdr:rowOff>175</xdr:rowOff>
    </xdr:to>
    <xdr:pic>
      <xdr:nvPicPr>
        <xdr:cNvPr id="4" name="Picture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a:stretch>
          <a:fillRect/>
        </a:stretch>
      </xdr:blipFill>
      <xdr:spPr>
        <a:xfrm>
          <a:off x="11239500" y="7305675"/>
          <a:ext cx="2410161" cy="1257475"/>
        </a:xfrm>
        <a:prstGeom prst="rect">
          <a:avLst/>
        </a:prstGeom>
      </xdr:spPr>
    </xdr:pic>
    <xdr:clientData/>
  </xdr:twoCellAnchor>
  <xdr:twoCellAnchor editAs="oneCell">
    <xdr:from>
      <xdr:col>18</xdr:col>
      <xdr:colOff>217410</xdr:colOff>
      <xdr:row>48</xdr:row>
      <xdr:rowOff>161925</xdr:rowOff>
    </xdr:from>
    <xdr:to>
      <xdr:col>26</xdr:col>
      <xdr:colOff>344222</xdr:colOff>
      <xdr:row>69</xdr:row>
      <xdr:rowOff>48653</xdr:rowOff>
    </xdr:to>
    <xdr:pic>
      <xdr:nvPicPr>
        <xdr:cNvPr id="5" name="Pictur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a:stretch>
          <a:fillRect/>
        </a:stretch>
      </xdr:blipFill>
      <xdr:spPr>
        <a:xfrm>
          <a:off x="11190210" y="9353550"/>
          <a:ext cx="5003612" cy="388722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natural-resources.canada.ca/existing-building-commissioning"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image" Target="../media/image7.emf"/><Relationship Id="rId3" Type="http://schemas.openxmlformats.org/officeDocument/2006/relationships/drawing" Target="../drawings/drawing2.xml"/><Relationship Id="rId7" Type="http://schemas.openxmlformats.org/officeDocument/2006/relationships/control" Target="../activeX/activeX3.xml"/><Relationship Id="rId2" Type="http://schemas.openxmlformats.org/officeDocument/2006/relationships/hyperlink" Target="https://can01.safelinks.protection.outlook.com/?url=https%3A%2F%2Fsupport.microsoft.com%2Fen-us%2Foffice%2Fenable-or-disable-activex-settings-in-office-files-f1303e08-a3f8-41c5-a17e-b0b8898743ed&amp;data=05%7C02%7Cyasmine.annabi%40nrcan-rncan.gc.ca%7C2923d215fd2643774b1208de1647fe40%7C05c95b3390ca49d5b644288b930b912b%7C0%7C0%7C638972695646325012%7CUnknown%7CTWFpbGZsb3d8eyJFbXB0eU1hcGkiOnRydWUsIlYiOiIwLjAuMDAwMCIsIlAiOiJXaW4zMiIsIkFOIjoiTWFpbCIsIldUIjoyfQ%3D%3D%7C0%7C%7C%7C&amp;sdata=HvG4DPXAMU5D67dxd9X4g8BAygI0e8qfY%2B%2Fot5LK6LI%3D&amp;reserved=0" TargetMode="External"/><Relationship Id="rId1" Type="http://schemas.openxmlformats.org/officeDocument/2006/relationships/hyperlink" Target="https://www.google.com/url?sa=t&amp;rct=j&amp;q=&amp;esrc=s&amp;source=web&amp;cd=&amp;cad=rja&amp;uact=8&amp;ved=2ahUKEwjXiJ-LvraRAxU4DzQIHUmoIsQQFnoECBsQAQ&amp;url=https%3A%2F%2Fsupport.microsoft.com%2Fen-us%2Foffice%2Fenable-or-disable-macros-in-microsoft-365-files-12b036fd-d140-4e74-b45e-16fed1a7e5c6&amp;usg=AOvVaw1T6VwPK1TGnZL_UOvrdxu1&amp;opi=89978449" TargetMode="External"/><Relationship Id="rId6" Type="http://schemas.openxmlformats.org/officeDocument/2006/relationships/image" Target="../media/image6.emf"/><Relationship Id="rId5" Type="http://schemas.openxmlformats.org/officeDocument/2006/relationships/control" Target="../activeX/activeX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6.xml"/><Relationship Id="rId13" Type="http://schemas.openxmlformats.org/officeDocument/2006/relationships/image" Target="../media/image7.emf"/><Relationship Id="rId18" Type="http://schemas.openxmlformats.org/officeDocument/2006/relationships/control" Target="../activeX/activeX13.xml"/><Relationship Id="rId26" Type="http://schemas.openxmlformats.org/officeDocument/2006/relationships/control" Target="../activeX/activeX19.xml"/><Relationship Id="rId3" Type="http://schemas.openxmlformats.org/officeDocument/2006/relationships/vmlDrawing" Target="../drawings/vmlDrawing3.vml"/><Relationship Id="rId21" Type="http://schemas.openxmlformats.org/officeDocument/2006/relationships/image" Target="../media/image16.emf"/><Relationship Id="rId7" Type="http://schemas.openxmlformats.org/officeDocument/2006/relationships/image" Target="../media/image13.emf"/><Relationship Id="rId12" Type="http://schemas.openxmlformats.org/officeDocument/2006/relationships/control" Target="../activeX/activeX8.xml"/><Relationship Id="rId17" Type="http://schemas.openxmlformats.org/officeDocument/2006/relationships/control" Target="../activeX/activeX12.xml"/><Relationship Id="rId25" Type="http://schemas.openxmlformats.org/officeDocument/2006/relationships/image" Target="../media/image17.emf"/><Relationship Id="rId2" Type="http://schemas.openxmlformats.org/officeDocument/2006/relationships/drawing" Target="../drawings/drawing3.xml"/><Relationship Id="rId16" Type="http://schemas.openxmlformats.org/officeDocument/2006/relationships/control" Target="../activeX/activeX11.xml"/><Relationship Id="rId20" Type="http://schemas.openxmlformats.org/officeDocument/2006/relationships/control" Target="../activeX/activeX15.xml"/><Relationship Id="rId1" Type="http://schemas.openxmlformats.org/officeDocument/2006/relationships/printerSettings" Target="../printerSettings/printerSettings2.bin"/><Relationship Id="rId6" Type="http://schemas.openxmlformats.org/officeDocument/2006/relationships/control" Target="../activeX/activeX5.xml"/><Relationship Id="rId11" Type="http://schemas.openxmlformats.org/officeDocument/2006/relationships/image" Target="../media/image15.emf"/><Relationship Id="rId24" Type="http://schemas.openxmlformats.org/officeDocument/2006/relationships/control" Target="../activeX/activeX18.xml"/><Relationship Id="rId5" Type="http://schemas.openxmlformats.org/officeDocument/2006/relationships/image" Target="../media/image12.emf"/><Relationship Id="rId15" Type="http://schemas.openxmlformats.org/officeDocument/2006/relationships/control" Target="../activeX/activeX10.xml"/><Relationship Id="rId23" Type="http://schemas.openxmlformats.org/officeDocument/2006/relationships/control" Target="../activeX/activeX17.xml"/><Relationship Id="rId28" Type="http://schemas.openxmlformats.org/officeDocument/2006/relationships/comments" Target="../comments1.xml"/><Relationship Id="rId10" Type="http://schemas.openxmlformats.org/officeDocument/2006/relationships/control" Target="../activeX/activeX7.xml"/><Relationship Id="rId19" Type="http://schemas.openxmlformats.org/officeDocument/2006/relationships/control" Target="../activeX/activeX14.xml"/><Relationship Id="rId4" Type="http://schemas.openxmlformats.org/officeDocument/2006/relationships/control" Target="../activeX/activeX4.xml"/><Relationship Id="rId9" Type="http://schemas.openxmlformats.org/officeDocument/2006/relationships/image" Target="../media/image14.emf"/><Relationship Id="rId14" Type="http://schemas.openxmlformats.org/officeDocument/2006/relationships/control" Target="../activeX/activeX9.xml"/><Relationship Id="rId22" Type="http://schemas.openxmlformats.org/officeDocument/2006/relationships/control" Target="../activeX/activeX16.xml"/><Relationship Id="rId27" Type="http://schemas.openxmlformats.org/officeDocument/2006/relationships/image" Target="../media/image18.emf"/></Relationships>
</file>

<file path=xl/worksheets/_rels/sheet4.xml.rels><?xml version="1.0" encoding="UTF-8" standalone="yes"?>
<Relationships xmlns="http://schemas.openxmlformats.org/package/2006/relationships"><Relationship Id="rId8" Type="http://schemas.openxmlformats.org/officeDocument/2006/relationships/image" Target="../media/image21.emf"/><Relationship Id="rId13" Type="http://schemas.openxmlformats.org/officeDocument/2006/relationships/image" Target="../media/image23.emf"/><Relationship Id="rId3" Type="http://schemas.openxmlformats.org/officeDocument/2006/relationships/vmlDrawing" Target="../drawings/vmlDrawing4.vml"/><Relationship Id="rId7" Type="http://schemas.openxmlformats.org/officeDocument/2006/relationships/control" Target="../activeX/activeX22.xml"/><Relationship Id="rId12" Type="http://schemas.openxmlformats.org/officeDocument/2006/relationships/control" Target="../activeX/activeX25.xml"/><Relationship Id="rId2" Type="http://schemas.openxmlformats.org/officeDocument/2006/relationships/drawing" Target="../drawings/drawing4.xml"/><Relationship Id="rId16" Type="http://schemas.openxmlformats.org/officeDocument/2006/relationships/comments" Target="../comments2.xml"/><Relationship Id="rId1" Type="http://schemas.openxmlformats.org/officeDocument/2006/relationships/printerSettings" Target="../printerSettings/printerSettings3.bin"/><Relationship Id="rId6" Type="http://schemas.openxmlformats.org/officeDocument/2006/relationships/control" Target="../activeX/activeX21.xml"/><Relationship Id="rId11" Type="http://schemas.openxmlformats.org/officeDocument/2006/relationships/image" Target="../media/image22.emf"/><Relationship Id="rId5" Type="http://schemas.openxmlformats.org/officeDocument/2006/relationships/image" Target="../media/image20.emf"/><Relationship Id="rId15" Type="http://schemas.openxmlformats.org/officeDocument/2006/relationships/image" Target="../media/image24.emf"/><Relationship Id="rId10" Type="http://schemas.openxmlformats.org/officeDocument/2006/relationships/control" Target="../activeX/activeX24.xml"/><Relationship Id="rId4" Type="http://schemas.openxmlformats.org/officeDocument/2006/relationships/control" Target="../activeX/activeX20.xml"/><Relationship Id="rId9" Type="http://schemas.openxmlformats.org/officeDocument/2006/relationships/control" Target="../activeX/activeX23.xml"/><Relationship Id="rId14" Type="http://schemas.openxmlformats.org/officeDocument/2006/relationships/control" Target="../activeX/activeX26.xml"/></Relationships>
</file>

<file path=xl/worksheets/_rels/sheet5.xml.rels><?xml version="1.0" encoding="UTF-8" standalone="yes"?>
<Relationships xmlns="http://schemas.openxmlformats.org/package/2006/relationships"><Relationship Id="rId8" Type="http://schemas.openxmlformats.org/officeDocument/2006/relationships/image" Target="../media/image26.emf"/><Relationship Id="rId3" Type="http://schemas.openxmlformats.org/officeDocument/2006/relationships/printerSettings" Target="../printerSettings/printerSettings4.bin"/><Relationship Id="rId7" Type="http://schemas.openxmlformats.org/officeDocument/2006/relationships/control" Target="../activeX/activeX27.xml"/><Relationship Id="rId2" Type="http://schemas.openxmlformats.org/officeDocument/2006/relationships/hyperlink" Target="http://natural-resources.canada.ca/existing-building-commissioning" TargetMode="External"/><Relationship Id="rId1" Type="http://schemas.openxmlformats.org/officeDocument/2006/relationships/hyperlink" Target="https://www.csagroup.org/store/product/CSA%20Z5001:20/" TargetMode="External"/><Relationship Id="rId6" Type="http://schemas.openxmlformats.org/officeDocument/2006/relationships/vmlDrawing" Target="../drawings/vmlDrawing6.vml"/><Relationship Id="rId5" Type="http://schemas.openxmlformats.org/officeDocument/2006/relationships/vmlDrawing" Target="../drawings/vmlDrawing5.vm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8.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11.xml.rels><?xml version="1.0" encoding="UTF-8" standalone="yes"?>
<Relationships xmlns="http://schemas.openxmlformats.org/package/2006/relationships"><Relationship Id="rId3" Type="http://schemas.openxmlformats.org/officeDocument/2006/relationships/hyperlink" Target="https://natural-resources.canada.ca/energy-efficiency/energy-star/buildings/technical-reference-documents/data-center" TargetMode="External"/><Relationship Id="rId7" Type="http://schemas.openxmlformats.org/officeDocument/2006/relationships/comments" Target="../comments7.xml"/><Relationship Id="rId2" Type="http://schemas.openxmlformats.org/officeDocument/2006/relationships/hyperlink" Target="https://oee.nrcan.gc.ca/corporate/statistics/neud/dpa/showTable.cfm?type=MURB&amp;sector=AAA&amp;juris=CA&amp;rn=1&amp;page=2" TargetMode="External"/><Relationship Id="rId1" Type="http://schemas.openxmlformats.org/officeDocument/2006/relationships/hyperlink" Target="https://oee.nrcan.gc.ca/corporate/statistics/neud/dpa/showTable.cfm?type=SC&amp;sector=aaa&amp;juris=ca&amp;year=2019&amp;rn=1&amp;page=1" TargetMode="External"/><Relationship Id="rId6" Type="http://schemas.openxmlformats.org/officeDocument/2006/relationships/vmlDrawing" Target="../drawings/vmlDrawing11.vml"/><Relationship Id="rId5" Type="http://schemas.openxmlformats.org/officeDocument/2006/relationships/hyperlink" Target="https://natural-resources.canada.ca/sites/nrcan/files/energy/pdf/2GHGI_-_English19_0(1).pdf" TargetMode="External"/><Relationship Id="rId4" Type="http://schemas.openxmlformats.org/officeDocument/2006/relationships/hyperlink" Target="https://natural-resources.canada.ca/sites/www.nrcan.gc.ca/files/energy/pdf/Canadian%20National%20Median%20Tables-EN-Aug2018-7.pdf"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B2C84-3B69-4FC6-A18E-AC2D066D757E}">
  <sheetPr codeName="Sheet01">
    <tabColor rgb="FF002060"/>
    <pageSetUpPr autoPageBreaks="0"/>
  </sheetPr>
  <dimension ref="A1:XFC64"/>
  <sheetViews>
    <sheetView showGridLines="0" showRowColHeaders="0" topLeftCell="A4" workbookViewId="0">
      <selection activeCell="C26" sqref="C26"/>
    </sheetView>
  </sheetViews>
  <sheetFormatPr baseColWidth="10" defaultColWidth="0" defaultRowHeight="12.75" customHeight="1" zeroHeight="1" x14ac:dyDescent="0.25"/>
  <cols>
    <col min="1" max="1" width="5" style="255" customWidth="1"/>
    <col min="2" max="3" width="63.7109375" style="255" customWidth="1"/>
    <col min="4" max="4" width="16.28515625" style="258" hidden="1" customWidth="1"/>
    <col min="5" max="5" width="4.140625" style="257" customWidth="1"/>
    <col min="6" max="6" width="119.7109375" style="255" hidden="1"/>
    <col min="7" max="7" width="4.140625" style="258" hidden="1"/>
    <col min="8" max="8" width="4.140625" style="259" hidden="1"/>
    <col min="9" max="9" width="9.140625" style="255" hidden="1"/>
    <col min="10" max="16382" width="22.85546875" style="255" hidden="1"/>
    <col min="16383" max="16383" width="1.5703125" style="255" hidden="1"/>
    <col min="16384" max="16384" width="1.42578125" style="255" hidden="1"/>
  </cols>
  <sheetData>
    <row r="1" spans="1:8" ht="78" customHeight="1" x14ac:dyDescent="0.25">
      <c r="D1" s="256"/>
    </row>
    <row r="2" spans="1:8" ht="18.75" x14ac:dyDescent="0.25">
      <c r="B2" s="260"/>
      <c r="C2" s="260"/>
      <c r="F2" s="261"/>
    </row>
    <row r="3" spans="1:8" ht="7.5" customHeight="1" x14ac:dyDescent="0.25"/>
    <row r="4" spans="1:8" x14ac:dyDescent="0.25">
      <c r="B4" s="262"/>
      <c r="C4" s="262"/>
      <c r="F4" s="263"/>
    </row>
    <row r="5" spans="1:8" x14ac:dyDescent="0.25">
      <c r="B5" s="264"/>
      <c r="C5" s="264"/>
    </row>
    <row r="6" spans="1:8" x14ac:dyDescent="0.25"/>
    <row r="7" spans="1:8" x14ac:dyDescent="0.25"/>
    <row r="8" spans="1:8" s="265" customFormat="1" ht="33.75" customHeight="1" x14ac:dyDescent="0.25">
      <c r="B8" s="266"/>
      <c r="C8" s="267"/>
      <c r="D8" s="258"/>
      <c r="E8" s="257"/>
      <c r="G8" s="258"/>
      <c r="H8" s="259"/>
    </row>
    <row r="9" spans="1:8" ht="7.5" customHeight="1" x14ac:dyDescent="0.25"/>
    <row r="10" spans="1:8" x14ac:dyDescent="0.25">
      <c r="B10" s="263"/>
      <c r="C10" s="263"/>
      <c r="F10" s="263"/>
    </row>
    <row r="11" spans="1:8" ht="7.5" customHeight="1" x14ac:dyDescent="0.25"/>
    <row r="12" spans="1:8" x14ac:dyDescent="0.25">
      <c r="B12" s="263"/>
      <c r="C12" s="263"/>
      <c r="F12" s="263"/>
    </row>
    <row r="13" spans="1:8" ht="6" customHeight="1" x14ac:dyDescent="0.25">
      <c r="A13" s="344"/>
      <c r="B13" s="344"/>
      <c r="C13" s="344"/>
      <c r="D13" s="344"/>
      <c r="E13" s="344"/>
    </row>
    <row r="14" spans="1:8" ht="17.25" customHeight="1" x14ac:dyDescent="0.25">
      <c r="A14" s="268"/>
      <c r="B14" s="345" t="s">
        <v>479</v>
      </c>
      <c r="C14" s="345"/>
      <c r="D14" s="345"/>
      <c r="E14" s="269"/>
      <c r="F14" s="270"/>
    </row>
    <row r="15" spans="1:8" ht="76.5" customHeight="1" x14ac:dyDescent="0.25">
      <c r="A15" s="268"/>
      <c r="B15" s="345"/>
      <c r="C15" s="345"/>
      <c r="D15" s="345"/>
      <c r="E15" s="269"/>
      <c r="F15" s="270"/>
    </row>
    <row r="16" spans="1:8" x14ac:dyDescent="0.25">
      <c r="A16" s="268"/>
      <c r="B16" s="345"/>
      <c r="C16" s="345"/>
      <c r="D16" s="345"/>
      <c r="E16" s="269"/>
    </row>
    <row r="17" spans="1:8" ht="10.5" customHeight="1" x14ac:dyDescent="0.25">
      <c r="A17" s="268"/>
      <c r="B17" s="345"/>
      <c r="C17" s="345"/>
      <c r="D17" s="345"/>
      <c r="E17" s="269"/>
      <c r="F17" s="271"/>
    </row>
    <row r="18" spans="1:8" ht="10.5" customHeight="1" x14ac:dyDescent="0.25">
      <c r="A18" s="268"/>
      <c r="B18" s="345"/>
      <c r="C18" s="345"/>
      <c r="D18" s="345"/>
      <c r="E18" s="269"/>
      <c r="F18" s="271"/>
    </row>
    <row r="19" spans="1:8" x14ac:dyDescent="0.25">
      <c r="A19" s="268"/>
      <c r="B19" s="345"/>
      <c r="C19" s="345"/>
      <c r="D19" s="345"/>
      <c r="E19" s="269"/>
    </row>
    <row r="20" spans="1:8" ht="60.75" customHeight="1" x14ac:dyDescent="0.25">
      <c r="A20" s="268"/>
      <c r="B20" s="345"/>
      <c r="C20" s="345"/>
      <c r="D20" s="345"/>
      <c r="E20" s="269"/>
    </row>
    <row r="21" spans="1:8" s="265" customFormat="1" ht="36.75" customHeight="1" x14ac:dyDescent="0.25">
      <c r="A21" s="272"/>
      <c r="B21" s="345"/>
      <c r="C21" s="345"/>
      <c r="D21" s="345"/>
      <c r="E21" s="269"/>
      <c r="G21" s="258"/>
      <c r="H21" s="259"/>
    </row>
    <row r="22" spans="1:8" ht="6" customHeight="1" x14ac:dyDescent="0.25">
      <c r="A22" s="273"/>
      <c r="B22" s="273"/>
      <c r="C22" s="273"/>
      <c r="D22" s="273"/>
      <c r="E22" s="273"/>
    </row>
    <row r="23" spans="1:8" s="275" customFormat="1" ht="6" customHeight="1" x14ac:dyDescent="0.25">
      <c r="A23" s="274"/>
      <c r="B23" s="274"/>
      <c r="C23" s="274"/>
      <c r="D23" s="274"/>
      <c r="E23" s="274"/>
      <c r="G23" s="276"/>
      <c r="H23" s="276"/>
    </row>
    <row r="24" spans="1:8" s="267" customFormat="1" ht="15.95" customHeight="1" x14ac:dyDescent="0.25">
      <c r="B24" s="255"/>
    </row>
    <row r="25" spans="1:8" s="267" customFormat="1" ht="15.95" customHeight="1" x14ac:dyDescent="0.25">
      <c r="B25" s="255"/>
      <c r="C25" s="5" t="s">
        <v>0</v>
      </c>
      <c r="D25" s="277"/>
    </row>
    <row r="26" spans="1:8" s="267" customFormat="1" ht="34.5" customHeight="1" x14ac:dyDescent="0.25">
      <c r="B26" s="254"/>
      <c r="C26" s="342" t="s">
        <v>1</v>
      </c>
      <c r="D26" s="252"/>
    </row>
    <row r="27" spans="1:8" ht="12.75" customHeight="1" x14ac:dyDescent="0.25"/>
    <row r="28" spans="1:8" s="267" customFormat="1" ht="15.95" customHeight="1" x14ac:dyDescent="0.25">
      <c r="B28" s="254"/>
      <c r="C28" s="252"/>
      <c r="D28" s="252"/>
    </row>
    <row r="29" spans="1:8" s="267" customFormat="1" ht="15.95" customHeight="1" x14ac:dyDescent="0.25"/>
    <row r="30" spans="1:8" s="267" customFormat="1" ht="15.95" customHeight="1" x14ac:dyDescent="0.25">
      <c r="B30" s="347" t="s">
        <v>2</v>
      </c>
      <c r="C30" s="347" t="s">
        <v>3</v>
      </c>
    </row>
    <row r="31" spans="1:8" s="267" customFormat="1" ht="15.95" customHeight="1" x14ac:dyDescent="0.25">
      <c r="B31" s="348"/>
      <c r="C31" s="348"/>
    </row>
    <row r="32" spans="1:8" s="267" customFormat="1" ht="15.95" customHeight="1" x14ac:dyDescent="0.25">
      <c r="B32" s="348"/>
      <c r="C32" s="348"/>
    </row>
    <row r="33" spans="2:3" s="267" customFormat="1" ht="15.95" customHeight="1" x14ac:dyDescent="0.25">
      <c r="B33" s="348"/>
      <c r="C33" s="348"/>
    </row>
    <row r="34" spans="2:3" s="267" customFormat="1" ht="15.95" customHeight="1" x14ac:dyDescent="0.25">
      <c r="B34" s="348"/>
      <c r="C34" s="348"/>
    </row>
    <row r="35" spans="2:3" s="267" customFormat="1" ht="15.95" customHeight="1" x14ac:dyDescent="0.25">
      <c r="B35" s="348"/>
      <c r="C35" s="348"/>
    </row>
    <row r="36" spans="2:3" s="267" customFormat="1" ht="15.95" customHeight="1" x14ac:dyDescent="0.25">
      <c r="B36" s="348"/>
      <c r="C36" s="348"/>
    </row>
    <row r="37" spans="2:3" s="267" customFormat="1" ht="15.95" customHeight="1" x14ac:dyDescent="0.25">
      <c r="B37" s="348"/>
      <c r="C37" s="348"/>
    </row>
    <row r="38" spans="2:3" s="267" customFormat="1" ht="15.95" customHeight="1" x14ac:dyDescent="0.25">
      <c r="B38" s="348"/>
      <c r="C38" s="348"/>
    </row>
    <row r="39" spans="2:3" s="267" customFormat="1" ht="15.95" customHeight="1" x14ac:dyDescent="0.25">
      <c r="B39" s="348"/>
      <c r="C39" s="348"/>
    </row>
    <row r="40" spans="2:3" s="267" customFormat="1" ht="15.95" customHeight="1" x14ac:dyDescent="0.25">
      <c r="B40" s="348"/>
      <c r="C40" s="348"/>
    </row>
    <row r="41" spans="2:3" s="267" customFormat="1" ht="15.95" customHeight="1" x14ac:dyDescent="0.25">
      <c r="B41" s="348"/>
      <c r="C41" s="348"/>
    </row>
    <row r="42" spans="2:3" s="267" customFormat="1" ht="15.95" customHeight="1" x14ac:dyDescent="0.25">
      <c r="B42" s="348"/>
      <c r="C42" s="348"/>
    </row>
    <row r="43" spans="2:3" s="267" customFormat="1" ht="15.95" customHeight="1" x14ac:dyDescent="0.25">
      <c r="B43" s="348"/>
      <c r="C43" s="348"/>
    </row>
    <row r="44" spans="2:3" s="267" customFormat="1" ht="15.95" customHeight="1" x14ac:dyDescent="0.25">
      <c r="B44" s="348"/>
      <c r="C44" s="348"/>
    </row>
    <row r="45" spans="2:3" s="267" customFormat="1" ht="15.95" customHeight="1" x14ac:dyDescent="0.25">
      <c r="B45" s="348"/>
      <c r="C45" s="348"/>
    </row>
    <row r="46" spans="2:3" s="267" customFormat="1" ht="15.95" customHeight="1" x14ac:dyDescent="0.25">
      <c r="B46" s="348"/>
      <c r="C46" s="348"/>
    </row>
    <row r="47" spans="2:3" s="267" customFormat="1" ht="15.95" customHeight="1" x14ac:dyDescent="0.25">
      <c r="B47" s="348"/>
      <c r="C47" s="348"/>
    </row>
    <row r="48" spans="2:3" s="267" customFormat="1" ht="15.95" customHeight="1" x14ac:dyDescent="0.25">
      <c r="B48" s="348"/>
      <c r="C48" s="348"/>
    </row>
    <row r="49" spans="1:16383" s="267" customFormat="1" ht="15.95" customHeight="1" x14ac:dyDescent="0.25">
      <c r="B49" s="348"/>
      <c r="C49" s="348"/>
    </row>
    <row r="50" spans="1:16383" s="267" customFormat="1" ht="15.95" customHeight="1" x14ac:dyDescent="0.25">
      <c r="B50" s="348"/>
      <c r="C50" s="348"/>
    </row>
    <row r="51" spans="1:16383" s="267" customFormat="1" ht="15.95" customHeight="1" x14ac:dyDescent="0.25">
      <c r="B51" s="348"/>
      <c r="C51" s="348"/>
    </row>
    <row r="52" spans="1:16383" s="267" customFormat="1" ht="15.95" customHeight="1" x14ac:dyDescent="0.25">
      <c r="B52" s="348"/>
      <c r="C52" s="348"/>
    </row>
    <row r="53" spans="1:16383" s="267" customFormat="1" ht="15.95" customHeight="1" x14ac:dyDescent="0.25">
      <c r="B53" s="348"/>
      <c r="C53" s="348"/>
    </row>
    <row r="54" spans="1:16383" s="267" customFormat="1" ht="15.95" customHeight="1" x14ac:dyDescent="0.25">
      <c r="B54" s="348"/>
      <c r="C54" s="348"/>
    </row>
    <row r="55" spans="1:16383" s="267" customFormat="1" ht="15.95" customHeight="1" x14ac:dyDescent="0.25">
      <c r="B55" s="278"/>
      <c r="C55" s="278"/>
    </row>
    <row r="56" spans="1:16383" s="267" customFormat="1" ht="15.95" customHeight="1" x14ac:dyDescent="0.25">
      <c r="B56" s="278"/>
      <c r="C56" s="278"/>
    </row>
    <row r="57" spans="1:16383" s="267" customFormat="1" ht="15.95" customHeight="1" x14ac:dyDescent="0.25">
      <c r="B57" s="278"/>
      <c r="C57" s="278"/>
    </row>
    <row r="58" spans="1:16383" s="267" customFormat="1" ht="15.95" customHeight="1" x14ac:dyDescent="0.25">
      <c r="B58" s="278"/>
      <c r="C58" s="278"/>
    </row>
    <row r="59" spans="1:16383" s="258" customFormat="1" ht="12.75" customHeight="1" x14ac:dyDescent="0.25">
      <c r="A59" s="255"/>
      <c r="B59" s="279"/>
      <c r="C59" s="255"/>
      <c r="E59" s="257"/>
      <c r="F59" s="263"/>
      <c r="H59" s="259"/>
      <c r="I59" s="255"/>
      <c r="J59" s="255"/>
      <c r="K59" s="255"/>
      <c r="L59" s="255"/>
      <c r="M59" s="255"/>
      <c r="N59" s="255"/>
      <c r="O59" s="255"/>
      <c r="P59" s="255"/>
      <c r="Q59" s="255"/>
      <c r="R59" s="255"/>
      <c r="S59" s="255"/>
      <c r="T59" s="255"/>
      <c r="U59" s="255"/>
      <c r="V59" s="255"/>
      <c r="W59" s="255"/>
      <c r="X59" s="255"/>
      <c r="Y59" s="255"/>
      <c r="Z59" s="255"/>
      <c r="AA59" s="255"/>
      <c r="AB59" s="255"/>
      <c r="AC59" s="255"/>
      <c r="AD59" s="255"/>
      <c r="AE59" s="255"/>
      <c r="AF59" s="255"/>
      <c r="AG59" s="255"/>
      <c r="AH59" s="255"/>
      <c r="AI59" s="255"/>
      <c r="AJ59" s="255"/>
      <c r="AK59" s="255"/>
      <c r="AL59" s="255"/>
      <c r="AM59" s="255"/>
      <c r="AN59" s="255"/>
      <c r="AO59" s="255"/>
      <c r="AP59" s="255"/>
      <c r="AQ59" s="255"/>
      <c r="AR59" s="255"/>
      <c r="AS59" s="255"/>
      <c r="AT59" s="255"/>
      <c r="AU59" s="255"/>
      <c r="AV59" s="255"/>
      <c r="AW59" s="255"/>
      <c r="AX59" s="255"/>
      <c r="AY59" s="255"/>
      <c r="AZ59" s="255"/>
      <c r="BA59" s="255"/>
      <c r="BB59" s="255"/>
      <c r="BC59" s="255"/>
      <c r="BD59" s="255"/>
      <c r="BE59" s="255"/>
      <c r="BF59" s="255"/>
      <c r="BG59" s="255"/>
      <c r="BH59" s="255"/>
      <c r="BI59" s="255"/>
      <c r="BJ59" s="255"/>
      <c r="BK59" s="255"/>
      <c r="BL59" s="255"/>
      <c r="BM59" s="255"/>
      <c r="BN59" s="255"/>
      <c r="BO59" s="255"/>
      <c r="BP59" s="255"/>
      <c r="BQ59" s="255"/>
      <c r="BR59" s="255"/>
      <c r="BS59" s="255"/>
      <c r="BT59" s="255"/>
      <c r="BU59" s="255"/>
      <c r="BV59" s="255"/>
      <c r="BW59" s="255"/>
      <c r="BX59" s="255"/>
      <c r="BY59" s="255"/>
      <c r="BZ59" s="255"/>
      <c r="CA59" s="255"/>
      <c r="CB59" s="255"/>
      <c r="CC59" s="255"/>
      <c r="CD59" s="255"/>
      <c r="CE59" s="255"/>
      <c r="CF59" s="255"/>
      <c r="CG59" s="255"/>
      <c r="CH59" s="255"/>
      <c r="CI59" s="255"/>
      <c r="CJ59" s="255"/>
      <c r="CK59" s="255"/>
      <c r="CL59" s="255"/>
      <c r="CM59" s="255"/>
      <c r="CN59" s="255"/>
      <c r="CO59" s="255"/>
      <c r="CP59" s="255"/>
      <c r="CQ59" s="255"/>
      <c r="CR59" s="255"/>
      <c r="CS59" s="255"/>
      <c r="CT59" s="255"/>
      <c r="CU59" s="255"/>
      <c r="CV59" s="255"/>
      <c r="CW59" s="255"/>
      <c r="CX59" s="255"/>
      <c r="CY59" s="255"/>
      <c r="CZ59" s="255"/>
      <c r="DA59" s="255"/>
      <c r="DB59" s="255"/>
      <c r="DC59" s="255"/>
      <c r="DD59" s="255"/>
      <c r="DE59" s="255"/>
      <c r="DF59" s="255"/>
      <c r="DG59" s="255"/>
      <c r="DH59" s="255"/>
      <c r="DI59" s="255"/>
      <c r="DJ59" s="255"/>
      <c r="DK59" s="255"/>
      <c r="DL59" s="255"/>
      <c r="DM59" s="255"/>
      <c r="DN59" s="255"/>
      <c r="DO59" s="255"/>
      <c r="DP59" s="255"/>
      <c r="DQ59" s="255"/>
      <c r="DR59" s="255"/>
      <c r="DS59" s="255"/>
      <c r="DT59" s="255"/>
      <c r="DU59" s="255"/>
      <c r="DV59" s="255"/>
      <c r="DW59" s="255"/>
      <c r="DX59" s="255"/>
      <c r="DY59" s="255"/>
      <c r="DZ59" s="255"/>
      <c r="EA59" s="255"/>
      <c r="EB59" s="255"/>
      <c r="EC59" s="255"/>
      <c r="ED59" s="255"/>
      <c r="EE59" s="255"/>
      <c r="EF59" s="255"/>
      <c r="EG59" s="255"/>
      <c r="EH59" s="255"/>
      <c r="EI59" s="255"/>
      <c r="EJ59" s="255"/>
      <c r="EK59" s="255"/>
      <c r="EL59" s="255"/>
      <c r="EM59" s="255"/>
      <c r="EN59" s="255"/>
      <c r="EO59" s="255"/>
      <c r="EP59" s="255"/>
      <c r="EQ59" s="255"/>
      <c r="ER59" s="255"/>
      <c r="ES59" s="255"/>
      <c r="ET59" s="255"/>
      <c r="EU59" s="255"/>
      <c r="EV59" s="255"/>
      <c r="EW59" s="255"/>
      <c r="EX59" s="255"/>
      <c r="EY59" s="255"/>
      <c r="EZ59" s="255"/>
      <c r="FA59" s="255"/>
      <c r="FB59" s="255"/>
      <c r="FC59" s="255"/>
      <c r="FD59" s="255"/>
      <c r="FE59" s="255"/>
      <c r="FF59" s="255"/>
      <c r="FG59" s="255"/>
      <c r="FH59" s="255"/>
      <c r="FI59" s="255"/>
      <c r="FJ59" s="255"/>
      <c r="FK59" s="255"/>
      <c r="FL59" s="255"/>
      <c r="FM59" s="255"/>
      <c r="FN59" s="255"/>
      <c r="FO59" s="255"/>
      <c r="FP59" s="255"/>
      <c r="FQ59" s="255"/>
      <c r="FR59" s="255"/>
      <c r="FS59" s="255"/>
      <c r="FT59" s="255"/>
      <c r="FU59" s="255"/>
      <c r="FV59" s="255"/>
      <c r="FW59" s="255"/>
      <c r="FX59" s="255"/>
      <c r="FY59" s="255"/>
      <c r="FZ59" s="255"/>
      <c r="GA59" s="255"/>
      <c r="GB59" s="255"/>
      <c r="GC59" s="255"/>
      <c r="GD59" s="255"/>
      <c r="GE59" s="255"/>
      <c r="GF59" s="255"/>
      <c r="GG59" s="255"/>
      <c r="GH59" s="255"/>
      <c r="GI59" s="255"/>
      <c r="GJ59" s="255"/>
      <c r="GK59" s="255"/>
      <c r="GL59" s="255"/>
      <c r="GM59" s="255"/>
      <c r="GN59" s="255"/>
      <c r="GO59" s="255"/>
      <c r="GP59" s="255"/>
      <c r="GQ59" s="255"/>
      <c r="GR59" s="255"/>
      <c r="GS59" s="255"/>
      <c r="GT59" s="255"/>
      <c r="GU59" s="255"/>
      <c r="GV59" s="255"/>
      <c r="GW59" s="255"/>
      <c r="GX59" s="255"/>
      <c r="GY59" s="255"/>
      <c r="GZ59" s="255"/>
      <c r="HA59" s="255"/>
      <c r="HB59" s="255"/>
      <c r="HC59" s="255"/>
      <c r="HD59" s="255"/>
      <c r="HE59" s="255"/>
      <c r="HF59" s="255"/>
      <c r="HG59" s="255"/>
      <c r="HH59" s="255"/>
      <c r="HI59" s="255"/>
      <c r="HJ59" s="255"/>
      <c r="HK59" s="255"/>
      <c r="HL59" s="255"/>
      <c r="HM59" s="255"/>
      <c r="HN59" s="255"/>
      <c r="HO59" s="255"/>
      <c r="HP59" s="255"/>
      <c r="HQ59" s="255"/>
      <c r="HR59" s="255"/>
      <c r="HS59" s="255"/>
      <c r="HT59" s="255"/>
      <c r="HU59" s="255"/>
      <c r="HV59" s="255"/>
      <c r="HW59" s="255"/>
      <c r="HX59" s="255"/>
      <c r="HY59" s="255"/>
      <c r="HZ59" s="255"/>
      <c r="IA59" s="255"/>
      <c r="IB59" s="255"/>
      <c r="IC59" s="255"/>
      <c r="ID59" s="255"/>
      <c r="IE59" s="255"/>
      <c r="IF59" s="255"/>
      <c r="IG59" s="255"/>
      <c r="IH59" s="255"/>
      <c r="II59" s="255"/>
      <c r="IJ59" s="255"/>
      <c r="IK59" s="255"/>
      <c r="IL59" s="255"/>
      <c r="IM59" s="255"/>
      <c r="IN59" s="255"/>
      <c r="IO59" s="255"/>
      <c r="IP59" s="255"/>
      <c r="IQ59" s="255"/>
      <c r="IR59" s="255"/>
      <c r="IS59" s="255"/>
      <c r="IT59" s="255"/>
      <c r="IU59" s="255"/>
      <c r="IV59" s="255"/>
      <c r="IW59" s="255"/>
      <c r="IX59" s="255"/>
      <c r="IY59" s="255"/>
      <c r="IZ59" s="255"/>
      <c r="JA59" s="255"/>
      <c r="JB59" s="255"/>
      <c r="JC59" s="255"/>
      <c r="JD59" s="255"/>
      <c r="JE59" s="255"/>
      <c r="JF59" s="255"/>
      <c r="JG59" s="255"/>
      <c r="JH59" s="255"/>
      <c r="JI59" s="255"/>
      <c r="JJ59" s="255"/>
      <c r="JK59" s="255"/>
      <c r="JL59" s="255"/>
      <c r="JM59" s="255"/>
      <c r="JN59" s="255"/>
      <c r="JO59" s="255"/>
      <c r="JP59" s="255"/>
      <c r="JQ59" s="255"/>
      <c r="JR59" s="255"/>
      <c r="JS59" s="255"/>
      <c r="JT59" s="255"/>
      <c r="JU59" s="255"/>
      <c r="JV59" s="255"/>
      <c r="JW59" s="255"/>
      <c r="JX59" s="255"/>
      <c r="JY59" s="255"/>
      <c r="JZ59" s="255"/>
      <c r="KA59" s="255"/>
      <c r="KB59" s="255"/>
      <c r="KC59" s="255"/>
      <c r="KD59" s="255"/>
      <c r="KE59" s="255"/>
      <c r="KF59" s="255"/>
      <c r="KG59" s="255"/>
      <c r="KH59" s="255"/>
      <c r="KI59" s="255"/>
      <c r="KJ59" s="255"/>
      <c r="KK59" s="255"/>
      <c r="KL59" s="255"/>
      <c r="KM59" s="255"/>
      <c r="KN59" s="255"/>
      <c r="KO59" s="255"/>
      <c r="KP59" s="255"/>
      <c r="KQ59" s="255"/>
      <c r="KR59" s="255"/>
      <c r="KS59" s="255"/>
      <c r="KT59" s="255"/>
      <c r="KU59" s="255"/>
      <c r="KV59" s="255"/>
      <c r="KW59" s="255"/>
      <c r="KX59" s="255"/>
      <c r="KY59" s="255"/>
      <c r="KZ59" s="255"/>
      <c r="LA59" s="255"/>
      <c r="LB59" s="255"/>
      <c r="LC59" s="255"/>
      <c r="LD59" s="255"/>
      <c r="LE59" s="255"/>
      <c r="LF59" s="255"/>
      <c r="LG59" s="255"/>
      <c r="LH59" s="255"/>
      <c r="LI59" s="255"/>
      <c r="LJ59" s="255"/>
      <c r="LK59" s="255"/>
      <c r="LL59" s="255"/>
      <c r="LM59" s="255"/>
      <c r="LN59" s="255"/>
      <c r="LO59" s="255"/>
      <c r="LP59" s="255"/>
      <c r="LQ59" s="255"/>
      <c r="LR59" s="255"/>
      <c r="LS59" s="255"/>
      <c r="LT59" s="255"/>
      <c r="LU59" s="255"/>
      <c r="LV59" s="255"/>
      <c r="LW59" s="255"/>
      <c r="LX59" s="255"/>
      <c r="LY59" s="255"/>
      <c r="LZ59" s="255"/>
      <c r="MA59" s="255"/>
      <c r="MB59" s="255"/>
      <c r="MC59" s="255"/>
      <c r="MD59" s="255"/>
      <c r="ME59" s="255"/>
      <c r="MF59" s="255"/>
      <c r="MG59" s="255"/>
      <c r="MH59" s="255"/>
      <c r="MI59" s="255"/>
      <c r="MJ59" s="255"/>
      <c r="MK59" s="255"/>
      <c r="ML59" s="255"/>
      <c r="MM59" s="255"/>
      <c r="MN59" s="255"/>
      <c r="MO59" s="255"/>
      <c r="MP59" s="255"/>
      <c r="MQ59" s="255"/>
      <c r="MR59" s="255"/>
      <c r="MS59" s="255"/>
      <c r="MT59" s="255"/>
      <c r="MU59" s="255"/>
      <c r="MV59" s="255"/>
      <c r="MW59" s="255"/>
      <c r="MX59" s="255"/>
      <c r="MY59" s="255"/>
      <c r="MZ59" s="255"/>
      <c r="NA59" s="255"/>
      <c r="NB59" s="255"/>
      <c r="NC59" s="255"/>
      <c r="ND59" s="255"/>
      <c r="NE59" s="255"/>
      <c r="NF59" s="255"/>
      <c r="NG59" s="255"/>
      <c r="NH59" s="255"/>
      <c r="NI59" s="255"/>
      <c r="NJ59" s="255"/>
      <c r="NK59" s="255"/>
      <c r="NL59" s="255"/>
      <c r="NM59" s="255"/>
      <c r="NN59" s="255"/>
      <c r="NO59" s="255"/>
      <c r="NP59" s="255"/>
      <c r="NQ59" s="255"/>
      <c r="NR59" s="255"/>
      <c r="NS59" s="255"/>
      <c r="NT59" s="255"/>
      <c r="NU59" s="255"/>
      <c r="NV59" s="255"/>
      <c r="NW59" s="255"/>
      <c r="NX59" s="255"/>
      <c r="NY59" s="255"/>
      <c r="NZ59" s="255"/>
      <c r="OA59" s="255"/>
      <c r="OB59" s="255"/>
      <c r="OC59" s="255"/>
      <c r="OD59" s="255"/>
      <c r="OE59" s="255"/>
      <c r="OF59" s="255"/>
      <c r="OG59" s="255"/>
      <c r="OH59" s="255"/>
      <c r="OI59" s="255"/>
      <c r="OJ59" s="255"/>
      <c r="OK59" s="255"/>
      <c r="OL59" s="255"/>
      <c r="OM59" s="255"/>
      <c r="ON59" s="255"/>
      <c r="OO59" s="255"/>
      <c r="OP59" s="255"/>
      <c r="OQ59" s="255"/>
      <c r="OR59" s="255"/>
      <c r="OS59" s="255"/>
      <c r="OT59" s="255"/>
      <c r="OU59" s="255"/>
      <c r="OV59" s="255"/>
      <c r="OW59" s="255"/>
      <c r="OX59" s="255"/>
      <c r="OY59" s="255"/>
      <c r="OZ59" s="255"/>
      <c r="PA59" s="255"/>
      <c r="PB59" s="255"/>
      <c r="PC59" s="255"/>
      <c r="PD59" s="255"/>
      <c r="PE59" s="255"/>
      <c r="PF59" s="255"/>
      <c r="PG59" s="255"/>
      <c r="PH59" s="255"/>
      <c r="PI59" s="255"/>
      <c r="PJ59" s="255"/>
      <c r="PK59" s="255"/>
      <c r="PL59" s="255"/>
      <c r="PM59" s="255"/>
      <c r="PN59" s="255"/>
      <c r="PO59" s="255"/>
      <c r="PP59" s="255"/>
      <c r="PQ59" s="255"/>
      <c r="PR59" s="255"/>
      <c r="PS59" s="255"/>
      <c r="PT59" s="255"/>
      <c r="PU59" s="255"/>
      <c r="PV59" s="255"/>
      <c r="PW59" s="255"/>
      <c r="PX59" s="255"/>
      <c r="PY59" s="255"/>
      <c r="PZ59" s="255"/>
      <c r="QA59" s="255"/>
      <c r="QB59" s="255"/>
      <c r="QC59" s="255"/>
      <c r="QD59" s="255"/>
      <c r="QE59" s="255"/>
      <c r="QF59" s="255"/>
      <c r="QG59" s="255"/>
      <c r="QH59" s="255"/>
      <c r="QI59" s="255"/>
      <c r="QJ59" s="255"/>
      <c r="QK59" s="255"/>
      <c r="QL59" s="255"/>
      <c r="QM59" s="255"/>
      <c r="QN59" s="255"/>
      <c r="QO59" s="255"/>
      <c r="QP59" s="255"/>
      <c r="QQ59" s="255"/>
      <c r="QR59" s="255"/>
      <c r="QS59" s="255"/>
      <c r="QT59" s="255"/>
      <c r="QU59" s="255"/>
      <c r="QV59" s="255"/>
      <c r="QW59" s="255"/>
      <c r="QX59" s="255"/>
      <c r="QY59" s="255"/>
      <c r="QZ59" s="255"/>
      <c r="RA59" s="255"/>
      <c r="RB59" s="255"/>
      <c r="RC59" s="255"/>
      <c r="RD59" s="255"/>
      <c r="RE59" s="255"/>
      <c r="RF59" s="255"/>
      <c r="RG59" s="255"/>
      <c r="RH59" s="255"/>
      <c r="RI59" s="255"/>
      <c r="RJ59" s="255"/>
      <c r="RK59" s="255"/>
      <c r="RL59" s="255"/>
      <c r="RM59" s="255"/>
      <c r="RN59" s="255"/>
      <c r="RO59" s="255"/>
      <c r="RP59" s="255"/>
      <c r="RQ59" s="255"/>
      <c r="RR59" s="255"/>
      <c r="RS59" s="255"/>
      <c r="RT59" s="255"/>
      <c r="RU59" s="255"/>
      <c r="RV59" s="255"/>
      <c r="RW59" s="255"/>
      <c r="RX59" s="255"/>
      <c r="RY59" s="255"/>
      <c r="RZ59" s="255"/>
      <c r="SA59" s="255"/>
      <c r="SB59" s="255"/>
      <c r="SC59" s="255"/>
      <c r="SD59" s="255"/>
      <c r="SE59" s="255"/>
      <c r="SF59" s="255"/>
      <c r="SG59" s="255"/>
      <c r="SH59" s="255"/>
      <c r="SI59" s="255"/>
      <c r="SJ59" s="255"/>
      <c r="SK59" s="255"/>
      <c r="SL59" s="255"/>
      <c r="SM59" s="255"/>
      <c r="SN59" s="255"/>
      <c r="SO59" s="255"/>
      <c r="SP59" s="255"/>
      <c r="SQ59" s="255"/>
      <c r="SR59" s="255"/>
      <c r="SS59" s="255"/>
      <c r="ST59" s="255"/>
      <c r="SU59" s="255"/>
      <c r="SV59" s="255"/>
      <c r="SW59" s="255"/>
      <c r="SX59" s="255"/>
      <c r="SY59" s="255"/>
      <c r="SZ59" s="255"/>
      <c r="TA59" s="255"/>
      <c r="TB59" s="255"/>
      <c r="TC59" s="255"/>
      <c r="TD59" s="255"/>
      <c r="TE59" s="255"/>
      <c r="TF59" s="255"/>
      <c r="TG59" s="255"/>
      <c r="TH59" s="255"/>
      <c r="TI59" s="255"/>
      <c r="TJ59" s="255"/>
      <c r="TK59" s="255"/>
      <c r="TL59" s="255"/>
      <c r="TM59" s="255"/>
      <c r="TN59" s="255"/>
      <c r="TO59" s="255"/>
      <c r="TP59" s="255"/>
      <c r="TQ59" s="255"/>
      <c r="TR59" s="255"/>
      <c r="TS59" s="255"/>
      <c r="TT59" s="255"/>
      <c r="TU59" s="255"/>
      <c r="TV59" s="255"/>
      <c r="TW59" s="255"/>
      <c r="TX59" s="255"/>
      <c r="TY59" s="255"/>
      <c r="TZ59" s="255"/>
      <c r="UA59" s="255"/>
      <c r="UB59" s="255"/>
      <c r="UC59" s="255"/>
      <c r="UD59" s="255"/>
      <c r="UE59" s="255"/>
      <c r="UF59" s="255"/>
      <c r="UG59" s="255"/>
      <c r="UH59" s="255"/>
      <c r="UI59" s="255"/>
      <c r="UJ59" s="255"/>
      <c r="UK59" s="255"/>
      <c r="UL59" s="255"/>
      <c r="UM59" s="255"/>
      <c r="UN59" s="255"/>
      <c r="UO59" s="255"/>
      <c r="UP59" s="255"/>
      <c r="UQ59" s="255"/>
      <c r="UR59" s="255"/>
      <c r="US59" s="255"/>
      <c r="UT59" s="255"/>
      <c r="UU59" s="255"/>
      <c r="UV59" s="255"/>
      <c r="UW59" s="255"/>
      <c r="UX59" s="255"/>
      <c r="UY59" s="255"/>
      <c r="UZ59" s="255"/>
      <c r="VA59" s="255"/>
      <c r="VB59" s="255"/>
      <c r="VC59" s="255"/>
      <c r="VD59" s="255"/>
      <c r="VE59" s="255"/>
      <c r="VF59" s="255"/>
      <c r="VG59" s="255"/>
      <c r="VH59" s="255"/>
      <c r="VI59" s="255"/>
      <c r="VJ59" s="255"/>
      <c r="VK59" s="255"/>
      <c r="VL59" s="255"/>
      <c r="VM59" s="255"/>
      <c r="VN59" s="255"/>
      <c r="VO59" s="255"/>
      <c r="VP59" s="255"/>
      <c r="VQ59" s="255"/>
      <c r="VR59" s="255"/>
      <c r="VS59" s="255"/>
      <c r="VT59" s="255"/>
      <c r="VU59" s="255"/>
      <c r="VV59" s="255"/>
      <c r="VW59" s="255"/>
      <c r="VX59" s="255"/>
      <c r="VY59" s="255"/>
      <c r="VZ59" s="255"/>
      <c r="WA59" s="255"/>
      <c r="WB59" s="255"/>
      <c r="WC59" s="255"/>
      <c r="WD59" s="255"/>
      <c r="WE59" s="255"/>
      <c r="WF59" s="255"/>
      <c r="WG59" s="255"/>
      <c r="WH59" s="255"/>
      <c r="WI59" s="255"/>
      <c r="WJ59" s="255"/>
      <c r="WK59" s="255"/>
      <c r="WL59" s="255"/>
      <c r="WM59" s="255"/>
      <c r="WN59" s="255"/>
      <c r="WO59" s="255"/>
      <c r="WP59" s="255"/>
      <c r="WQ59" s="255"/>
      <c r="WR59" s="255"/>
      <c r="WS59" s="255"/>
      <c r="WT59" s="255"/>
      <c r="WU59" s="255"/>
      <c r="WV59" s="255"/>
      <c r="WW59" s="255"/>
      <c r="WX59" s="255"/>
      <c r="WY59" s="255"/>
      <c r="WZ59" s="255"/>
      <c r="XA59" s="255"/>
      <c r="XB59" s="255"/>
      <c r="XC59" s="255"/>
      <c r="XD59" s="255"/>
      <c r="XE59" s="255"/>
      <c r="XF59" s="255"/>
      <c r="XG59" s="255"/>
      <c r="XH59" s="255"/>
      <c r="XI59" s="255"/>
      <c r="XJ59" s="255"/>
      <c r="XK59" s="255"/>
      <c r="XL59" s="255"/>
      <c r="XM59" s="255"/>
      <c r="XN59" s="255"/>
      <c r="XO59" s="255"/>
      <c r="XP59" s="255"/>
      <c r="XQ59" s="255"/>
      <c r="XR59" s="255"/>
      <c r="XS59" s="255"/>
      <c r="XT59" s="255"/>
      <c r="XU59" s="255"/>
      <c r="XV59" s="255"/>
      <c r="XW59" s="255"/>
      <c r="XX59" s="255"/>
      <c r="XY59" s="255"/>
      <c r="XZ59" s="255"/>
      <c r="YA59" s="255"/>
      <c r="YB59" s="255"/>
      <c r="YC59" s="255"/>
      <c r="YD59" s="255"/>
      <c r="YE59" s="255"/>
      <c r="YF59" s="255"/>
      <c r="YG59" s="255"/>
      <c r="YH59" s="255"/>
      <c r="YI59" s="255"/>
      <c r="YJ59" s="255"/>
      <c r="YK59" s="255"/>
      <c r="YL59" s="255"/>
      <c r="YM59" s="255"/>
      <c r="YN59" s="255"/>
      <c r="YO59" s="255"/>
      <c r="YP59" s="255"/>
      <c r="YQ59" s="255"/>
      <c r="YR59" s="255"/>
      <c r="YS59" s="255"/>
      <c r="YT59" s="255"/>
      <c r="YU59" s="255"/>
      <c r="YV59" s="255"/>
      <c r="YW59" s="255"/>
      <c r="YX59" s="255"/>
      <c r="YY59" s="255"/>
      <c r="YZ59" s="255"/>
      <c r="ZA59" s="255"/>
      <c r="ZB59" s="255"/>
      <c r="ZC59" s="255"/>
      <c r="ZD59" s="255"/>
      <c r="ZE59" s="255"/>
      <c r="ZF59" s="255"/>
      <c r="ZG59" s="255"/>
      <c r="ZH59" s="255"/>
      <c r="ZI59" s="255"/>
      <c r="ZJ59" s="255"/>
      <c r="ZK59" s="255"/>
      <c r="ZL59" s="255"/>
      <c r="ZM59" s="255"/>
      <c r="ZN59" s="255"/>
      <c r="ZO59" s="255"/>
      <c r="ZP59" s="255"/>
      <c r="ZQ59" s="255"/>
      <c r="ZR59" s="255"/>
      <c r="ZS59" s="255"/>
      <c r="ZT59" s="255"/>
      <c r="ZU59" s="255"/>
      <c r="ZV59" s="255"/>
      <c r="ZW59" s="255"/>
      <c r="ZX59" s="255"/>
      <c r="ZY59" s="255"/>
      <c r="ZZ59" s="255"/>
      <c r="AAA59" s="255"/>
      <c r="AAB59" s="255"/>
      <c r="AAC59" s="255"/>
      <c r="AAD59" s="255"/>
      <c r="AAE59" s="255"/>
      <c r="AAF59" s="255"/>
      <c r="AAG59" s="255"/>
      <c r="AAH59" s="255"/>
      <c r="AAI59" s="255"/>
      <c r="AAJ59" s="255"/>
      <c r="AAK59" s="255"/>
      <c r="AAL59" s="255"/>
      <c r="AAM59" s="255"/>
      <c r="AAN59" s="255"/>
      <c r="AAO59" s="255"/>
      <c r="AAP59" s="255"/>
      <c r="AAQ59" s="255"/>
      <c r="AAR59" s="255"/>
      <c r="AAS59" s="255"/>
      <c r="AAT59" s="255"/>
      <c r="AAU59" s="255"/>
      <c r="AAV59" s="255"/>
      <c r="AAW59" s="255"/>
      <c r="AAX59" s="255"/>
      <c r="AAY59" s="255"/>
      <c r="AAZ59" s="255"/>
      <c r="ABA59" s="255"/>
      <c r="ABB59" s="255"/>
      <c r="ABC59" s="255"/>
      <c r="ABD59" s="255"/>
      <c r="ABE59" s="255"/>
      <c r="ABF59" s="255"/>
      <c r="ABG59" s="255"/>
      <c r="ABH59" s="255"/>
      <c r="ABI59" s="255"/>
      <c r="ABJ59" s="255"/>
      <c r="ABK59" s="255"/>
      <c r="ABL59" s="255"/>
      <c r="ABM59" s="255"/>
      <c r="ABN59" s="255"/>
      <c r="ABO59" s="255"/>
      <c r="ABP59" s="255"/>
      <c r="ABQ59" s="255"/>
      <c r="ABR59" s="255"/>
      <c r="ABS59" s="255"/>
      <c r="ABT59" s="255"/>
      <c r="ABU59" s="255"/>
      <c r="ABV59" s="255"/>
      <c r="ABW59" s="255"/>
      <c r="ABX59" s="255"/>
      <c r="ABY59" s="255"/>
      <c r="ABZ59" s="255"/>
      <c r="ACA59" s="255"/>
      <c r="ACB59" s="255"/>
      <c r="ACC59" s="255"/>
      <c r="ACD59" s="255"/>
      <c r="ACE59" s="255"/>
      <c r="ACF59" s="255"/>
      <c r="ACG59" s="255"/>
      <c r="ACH59" s="255"/>
      <c r="ACI59" s="255"/>
      <c r="ACJ59" s="255"/>
      <c r="ACK59" s="255"/>
      <c r="ACL59" s="255"/>
      <c r="ACM59" s="255"/>
      <c r="ACN59" s="255"/>
      <c r="ACO59" s="255"/>
      <c r="ACP59" s="255"/>
      <c r="ACQ59" s="255"/>
      <c r="ACR59" s="255"/>
      <c r="ACS59" s="255"/>
      <c r="ACT59" s="255"/>
      <c r="ACU59" s="255"/>
      <c r="ACV59" s="255"/>
      <c r="ACW59" s="255"/>
      <c r="ACX59" s="255"/>
      <c r="ACY59" s="255"/>
      <c r="ACZ59" s="255"/>
      <c r="ADA59" s="255"/>
      <c r="ADB59" s="255"/>
      <c r="ADC59" s="255"/>
      <c r="ADD59" s="255"/>
      <c r="ADE59" s="255"/>
      <c r="ADF59" s="255"/>
      <c r="ADG59" s="255"/>
      <c r="ADH59" s="255"/>
      <c r="ADI59" s="255"/>
      <c r="ADJ59" s="255"/>
      <c r="ADK59" s="255"/>
      <c r="ADL59" s="255"/>
      <c r="ADM59" s="255"/>
      <c r="ADN59" s="255"/>
      <c r="ADO59" s="255"/>
      <c r="ADP59" s="255"/>
      <c r="ADQ59" s="255"/>
      <c r="ADR59" s="255"/>
      <c r="ADS59" s="255"/>
      <c r="ADT59" s="255"/>
      <c r="ADU59" s="255"/>
      <c r="ADV59" s="255"/>
      <c r="ADW59" s="255"/>
      <c r="ADX59" s="255"/>
      <c r="ADY59" s="255"/>
      <c r="ADZ59" s="255"/>
      <c r="AEA59" s="255"/>
      <c r="AEB59" s="255"/>
      <c r="AEC59" s="255"/>
      <c r="AED59" s="255"/>
      <c r="AEE59" s="255"/>
      <c r="AEF59" s="255"/>
      <c r="AEG59" s="255"/>
      <c r="AEH59" s="255"/>
      <c r="AEI59" s="255"/>
      <c r="AEJ59" s="255"/>
      <c r="AEK59" s="255"/>
      <c r="AEL59" s="255"/>
      <c r="AEM59" s="255"/>
      <c r="AEN59" s="255"/>
      <c r="AEO59" s="255"/>
      <c r="AEP59" s="255"/>
      <c r="AEQ59" s="255"/>
      <c r="AER59" s="255"/>
      <c r="AES59" s="255"/>
      <c r="AET59" s="255"/>
      <c r="AEU59" s="255"/>
      <c r="AEV59" s="255"/>
      <c r="AEW59" s="255"/>
      <c r="AEX59" s="255"/>
      <c r="AEY59" s="255"/>
      <c r="AEZ59" s="255"/>
      <c r="AFA59" s="255"/>
      <c r="AFB59" s="255"/>
      <c r="AFC59" s="255"/>
      <c r="AFD59" s="255"/>
      <c r="AFE59" s="255"/>
      <c r="AFF59" s="255"/>
      <c r="AFG59" s="255"/>
      <c r="AFH59" s="255"/>
      <c r="AFI59" s="255"/>
      <c r="AFJ59" s="255"/>
      <c r="AFK59" s="255"/>
      <c r="AFL59" s="255"/>
      <c r="AFM59" s="255"/>
      <c r="AFN59" s="255"/>
      <c r="AFO59" s="255"/>
      <c r="AFP59" s="255"/>
      <c r="AFQ59" s="255"/>
      <c r="AFR59" s="255"/>
      <c r="AFS59" s="255"/>
      <c r="AFT59" s="255"/>
      <c r="AFU59" s="255"/>
      <c r="AFV59" s="255"/>
      <c r="AFW59" s="255"/>
      <c r="AFX59" s="255"/>
      <c r="AFY59" s="255"/>
      <c r="AFZ59" s="255"/>
      <c r="AGA59" s="255"/>
      <c r="AGB59" s="255"/>
      <c r="AGC59" s="255"/>
      <c r="AGD59" s="255"/>
      <c r="AGE59" s="255"/>
      <c r="AGF59" s="255"/>
      <c r="AGG59" s="255"/>
      <c r="AGH59" s="255"/>
      <c r="AGI59" s="255"/>
      <c r="AGJ59" s="255"/>
      <c r="AGK59" s="255"/>
      <c r="AGL59" s="255"/>
      <c r="AGM59" s="255"/>
      <c r="AGN59" s="255"/>
      <c r="AGO59" s="255"/>
      <c r="AGP59" s="255"/>
      <c r="AGQ59" s="255"/>
      <c r="AGR59" s="255"/>
      <c r="AGS59" s="255"/>
      <c r="AGT59" s="255"/>
      <c r="AGU59" s="255"/>
      <c r="AGV59" s="255"/>
      <c r="AGW59" s="255"/>
      <c r="AGX59" s="255"/>
      <c r="AGY59" s="255"/>
      <c r="AGZ59" s="255"/>
      <c r="AHA59" s="255"/>
      <c r="AHB59" s="255"/>
      <c r="AHC59" s="255"/>
      <c r="AHD59" s="255"/>
      <c r="AHE59" s="255"/>
      <c r="AHF59" s="255"/>
      <c r="AHG59" s="255"/>
      <c r="AHH59" s="255"/>
      <c r="AHI59" s="255"/>
      <c r="AHJ59" s="255"/>
      <c r="AHK59" s="255"/>
      <c r="AHL59" s="255"/>
      <c r="AHM59" s="255"/>
      <c r="AHN59" s="255"/>
      <c r="AHO59" s="255"/>
      <c r="AHP59" s="255"/>
      <c r="AHQ59" s="255"/>
      <c r="AHR59" s="255"/>
      <c r="AHS59" s="255"/>
      <c r="AHT59" s="255"/>
      <c r="AHU59" s="255"/>
      <c r="AHV59" s="255"/>
      <c r="AHW59" s="255"/>
      <c r="AHX59" s="255"/>
      <c r="AHY59" s="255"/>
      <c r="AHZ59" s="255"/>
      <c r="AIA59" s="255"/>
      <c r="AIB59" s="255"/>
      <c r="AIC59" s="255"/>
      <c r="AID59" s="255"/>
      <c r="AIE59" s="255"/>
      <c r="AIF59" s="255"/>
      <c r="AIG59" s="255"/>
      <c r="AIH59" s="255"/>
      <c r="AII59" s="255"/>
      <c r="AIJ59" s="255"/>
      <c r="AIK59" s="255"/>
      <c r="AIL59" s="255"/>
      <c r="AIM59" s="255"/>
      <c r="AIN59" s="255"/>
      <c r="AIO59" s="255"/>
      <c r="AIP59" s="255"/>
      <c r="AIQ59" s="255"/>
      <c r="AIR59" s="255"/>
      <c r="AIS59" s="255"/>
      <c r="AIT59" s="255"/>
      <c r="AIU59" s="255"/>
      <c r="AIV59" s="255"/>
      <c r="AIW59" s="255"/>
      <c r="AIX59" s="255"/>
      <c r="AIY59" s="255"/>
      <c r="AIZ59" s="255"/>
      <c r="AJA59" s="255"/>
      <c r="AJB59" s="255"/>
      <c r="AJC59" s="255"/>
      <c r="AJD59" s="255"/>
      <c r="AJE59" s="255"/>
      <c r="AJF59" s="255"/>
      <c r="AJG59" s="255"/>
      <c r="AJH59" s="255"/>
      <c r="AJI59" s="255"/>
      <c r="AJJ59" s="255"/>
      <c r="AJK59" s="255"/>
      <c r="AJL59" s="255"/>
      <c r="AJM59" s="255"/>
      <c r="AJN59" s="255"/>
      <c r="AJO59" s="255"/>
      <c r="AJP59" s="255"/>
      <c r="AJQ59" s="255"/>
      <c r="AJR59" s="255"/>
      <c r="AJS59" s="255"/>
      <c r="AJT59" s="255"/>
      <c r="AJU59" s="255"/>
      <c r="AJV59" s="255"/>
      <c r="AJW59" s="255"/>
      <c r="AJX59" s="255"/>
      <c r="AJY59" s="255"/>
      <c r="AJZ59" s="255"/>
      <c r="AKA59" s="255"/>
      <c r="AKB59" s="255"/>
      <c r="AKC59" s="255"/>
      <c r="AKD59" s="255"/>
      <c r="AKE59" s="255"/>
      <c r="AKF59" s="255"/>
      <c r="AKG59" s="255"/>
      <c r="AKH59" s="255"/>
      <c r="AKI59" s="255"/>
      <c r="AKJ59" s="255"/>
      <c r="AKK59" s="255"/>
      <c r="AKL59" s="255"/>
      <c r="AKM59" s="255"/>
      <c r="AKN59" s="255"/>
      <c r="AKO59" s="255"/>
      <c r="AKP59" s="255"/>
      <c r="AKQ59" s="255"/>
      <c r="AKR59" s="255"/>
      <c r="AKS59" s="255"/>
      <c r="AKT59" s="255"/>
      <c r="AKU59" s="255"/>
      <c r="AKV59" s="255"/>
      <c r="AKW59" s="255"/>
      <c r="AKX59" s="255"/>
      <c r="AKY59" s="255"/>
      <c r="AKZ59" s="255"/>
      <c r="ALA59" s="255"/>
      <c r="ALB59" s="255"/>
      <c r="ALC59" s="255"/>
      <c r="ALD59" s="255"/>
      <c r="ALE59" s="255"/>
      <c r="ALF59" s="255"/>
      <c r="ALG59" s="255"/>
      <c r="ALH59" s="255"/>
      <c r="ALI59" s="255"/>
      <c r="ALJ59" s="255"/>
      <c r="ALK59" s="255"/>
      <c r="ALL59" s="255"/>
      <c r="ALM59" s="255"/>
      <c r="ALN59" s="255"/>
      <c r="ALO59" s="255"/>
      <c r="ALP59" s="255"/>
      <c r="ALQ59" s="255"/>
      <c r="ALR59" s="255"/>
      <c r="ALS59" s="255"/>
      <c r="ALT59" s="255"/>
      <c r="ALU59" s="255"/>
      <c r="ALV59" s="255"/>
      <c r="ALW59" s="255"/>
      <c r="ALX59" s="255"/>
      <c r="ALY59" s="255"/>
      <c r="ALZ59" s="255"/>
      <c r="AMA59" s="255"/>
      <c r="AMB59" s="255"/>
      <c r="AMC59" s="255"/>
      <c r="AMD59" s="255"/>
      <c r="AME59" s="255"/>
      <c r="AMF59" s="255"/>
      <c r="AMG59" s="255"/>
      <c r="AMH59" s="255"/>
      <c r="AMI59" s="255"/>
      <c r="AMJ59" s="255"/>
      <c r="AMK59" s="255"/>
      <c r="AML59" s="255"/>
      <c r="AMM59" s="255"/>
      <c r="AMN59" s="255"/>
      <c r="AMO59" s="255"/>
      <c r="AMP59" s="255"/>
      <c r="AMQ59" s="255"/>
      <c r="AMR59" s="255"/>
      <c r="AMS59" s="255"/>
      <c r="AMT59" s="255"/>
      <c r="AMU59" s="255"/>
      <c r="AMV59" s="255"/>
      <c r="AMW59" s="255"/>
      <c r="AMX59" s="255"/>
      <c r="AMY59" s="255"/>
      <c r="AMZ59" s="255"/>
      <c r="ANA59" s="255"/>
      <c r="ANB59" s="255"/>
      <c r="ANC59" s="255"/>
      <c r="AND59" s="255"/>
      <c r="ANE59" s="255"/>
      <c r="ANF59" s="255"/>
      <c r="ANG59" s="255"/>
      <c r="ANH59" s="255"/>
      <c r="ANI59" s="255"/>
      <c r="ANJ59" s="255"/>
      <c r="ANK59" s="255"/>
      <c r="ANL59" s="255"/>
      <c r="ANM59" s="255"/>
      <c r="ANN59" s="255"/>
      <c r="ANO59" s="255"/>
      <c r="ANP59" s="255"/>
      <c r="ANQ59" s="255"/>
      <c r="ANR59" s="255"/>
      <c r="ANS59" s="255"/>
      <c r="ANT59" s="255"/>
      <c r="ANU59" s="255"/>
      <c r="ANV59" s="255"/>
      <c r="ANW59" s="255"/>
      <c r="ANX59" s="255"/>
      <c r="ANY59" s="255"/>
      <c r="ANZ59" s="255"/>
      <c r="AOA59" s="255"/>
      <c r="AOB59" s="255"/>
      <c r="AOC59" s="255"/>
      <c r="AOD59" s="255"/>
      <c r="AOE59" s="255"/>
      <c r="AOF59" s="255"/>
      <c r="AOG59" s="255"/>
      <c r="AOH59" s="255"/>
      <c r="AOI59" s="255"/>
      <c r="AOJ59" s="255"/>
      <c r="AOK59" s="255"/>
      <c r="AOL59" s="255"/>
      <c r="AOM59" s="255"/>
      <c r="AON59" s="255"/>
      <c r="AOO59" s="255"/>
      <c r="AOP59" s="255"/>
      <c r="AOQ59" s="255"/>
      <c r="AOR59" s="255"/>
      <c r="AOS59" s="255"/>
      <c r="AOT59" s="255"/>
      <c r="AOU59" s="255"/>
      <c r="AOV59" s="255"/>
      <c r="AOW59" s="255"/>
      <c r="AOX59" s="255"/>
      <c r="AOY59" s="255"/>
      <c r="AOZ59" s="255"/>
      <c r="APA59" s="255"/>
      <c r="APB59" s="255"/>
      <c r="APC59" s="255"/>
      <c r="APD59" s="255"/>
      <c r="APE59" s="255"/>
      <c r="APF59" s="255"/>
      <c r="APG59" s="255"/>
      <c r="APH59" s="255"/>
      <c r="API59" s="255"/>
      <c r="APJ59" s="255"/>
      <c r="APK59" s="255"/>
      <c r="APL59" s="255"/>
      <c r="APM59" s="255"/>
      <c r="APN59" s="255"/>
      <c r="APO59" s="255"/>
      <c r="APP59" s="255"/>
      <c r="APQ59" s="255"/>
      <c r="APR59" s="255"/>
      <c r="APS59" s="255"/>
      <c r="APT59" s="255"/>
      <c r="APU59" s="255"/>
      <c r="APV59" s="255"/>
      <c r="APW59" s="255"/>
      <c r="APX59" s="255"/>
      <c r="APY59" s="255"/>
      <c r="APZ59" s="255"/>
      <c r="AQA59" s="255"/>
      <c r="AQB59" s="255"/>
      <c r="AQC59" s="255"/>
      <c r="AQD59" s="255"/>
      <c r="AQE59" s="255"/>
      <c r="AQF59" s="255"/>
      <c r="AQG59" s="255"/>
      <c r="AQH59" s="255"/>
      <c r="AQI59" s="255"/>
      <c r="AQJ59" s="255"/>
      <c r="AQK59" s="255"/>
      <c r="AQL59" s="255"/>
      <c r="AQM59" s="255"/>
      <c r="AQN59" s="255"/>
      <c r="AQO59" s="255"/>
      <c r="AQP59" s="255"/>
      <c r="AQQ59" s="255"/>
      <c r="AQR59" s="255"/>
      <c r="AQS59" s="255"/>
      <c r="AQT59" s="255"/>
      <c r="AQU59" s="255"/>
      <c r="AQV59" s="255"/>
      <c r="AQW59" s="255"/>
      <c r="AQX59" s="255"/>
      <c r="AQY59" s="255"/>
      <c r="AQZ59" s="255"/>
      <c r="ARA59" s="255"/>
      <c r="ARB59" s="255"/>
      <c r="ARC59" s="255"/>
      <c r="ARD59" s="255"/>
      <c r="ARE59" s="255"/>
      <c r="ARF59" s="255"/>
      <c r="ARG59" s="255"/>
      <c r="ARH59" s="255"/>
      <c r="ARI59" s="255"/>
      <c r="ARJ59" s="255"/>
      <c r="ARK59" s="255"/>
      <c r="ARL59" s="255"/>
      <c r="ARM59" s="255"/>
      <c r="ARN59" s="255"/>
      <c r="ARO59" s="255"/>
      <c r="ARP59" s="255"/>
      <c r="ARQ59" s="255"/>
      <c r="ARR59" s="255"/>
      <c r="ARS59" s="255"/>
      <c r="ART59" s="255"/>
      <c r="ARU59" s="255"/>
      <c r="ARV59" s="255"/>
      <c r="ARW59" s="255"/>
      <c r="ARX59" s="255"/>
      <c r="ARY59" s="255"/>
      <c r="ARZ59" s="255"/>
      <c r="ASA59" s="255"/>
      <c r="ASB59" s="255"/>
      <c r="ASC59" s="255"/>
      <c r="ASD59" s="255"/>
      <c r="ASE59" s="255"/>
      <c r="ASF59" s="255"/>
      <c r="ASG59" s="255"/>
      <c r="ASH59" s="255"/>
      <c r="ASI59" s="255"/>
      <c r="ASJ59" s="255"/>
      <c r="ASK59" s="255"/>
      <c r="ASL59" s="255"/>
      <c r="ASM59" s="255"/>
      <c r="ASN59" s="255"/>
      <c r="ASO59" s="255"/>
      <c r="ASP59" s="255"/>
      <c r="ASQ59" s="255"/>
      <c r="ASR59" s="255"/>
      <c r="ASS59" s="255"/>
      <c r="AST59" s="255"/>
      <c r="ASU59" s="255"/>
      <c r="ASV59" s="255"/>
      <c r="ASW59" s="255"/>
      <c r="ASX59" s="255"/>
      <c r="ASY59" s="255"/>
      <c r="ASZ59" s="255"/>
      <c r="ATA59" s="255"/>
      <c r="ATB59" s="255"/>
      <c r="ATC59" s="255"/>
      <c r="ATD59" s="255"/>
      <c r="ATE59" s="255"/>
      <c r="ATF59" s="255"/>
      <c r="ATG59" s="255"/>
      <c r="ATH59" s="255"/>
      <c r="ATI59" s="255"/>
      <c r="ATJ59" s="255"/>
      <c r="ATK59" s="255"/>
      <c r="ATL59" s="255"/>
      <c r="ATM59" s="255"/>
      <c r="ATN59" s="255"/>
      <c r="ATO59" s="255"/>
      <c r="ATP59" s="255"/>
      <c r="ATQ59" s="255"/>
      <c r="ATR59" s="255"/>
      <c r="ATS59" s="255"/>
      <c r="ATT59" s="255"/>
      <c r="ATU59" s="255"/>
      <c r="ATV59" s="255"/>
      <c r="ATW59" s="255"/>
      <c r="ATX59" s="255"/>
      <c r="ATY59" s="255"/>
      <c r="ATZ59" s="255"/>
      <c r="AUA59" s="255"/>
      <c r="AUB59" s="255"/>
      <c r="AUC59" s="255"/>
      <c r="AUD59" s="255"/>
      <c r="AUE59" s="255"/>
      <c r="AUF59" s="255"/>
      <c r="AUG59" s="255"/>
      <c r="AUH59" s="255"/>
      <c r="AUI59" s="255"/>
      <c r="AUJ59" s="255"/>
      <c r="AUK59" s="255"/>
      <c r="AUL59" s="255"/>
      <c r="AUM59" s="255"/>
      <c r="AUN59" s="255"/>
      <c r="AUO59" s="255"/>
      <c r="AUP59" s="255"/>
      <c r="AUQ59" s="255"/>
      <c r="AUR59" s="255"/>
      <c r="AUS59" s="255"/>
      <c r="AUT59" s="255"/>
      <c r="AUU59" s="255"/>
      <c r="AUV59" s="255"/>
      <c r="AUW59" s="255"/>
      <c r="AUX59" s="255"/>
      <c r="AUY59" s="255"/>
      <c r="AUZ59" s="255"/>
      <c r="AVA59" s="255"/>
      <c r="AVB59" s="255"/>
      <c r="AVC59" s="255"/>
      <c r="AVD59" s="255"/>
      <c r="AVE59" s="255"/>
      <c r="AVF59" s="255"/>
      <c r="AVG59" s="255"/>
      <c r="AVH59" s="255"/>
      <c r="AVI59" s="255"/>
      <c r="AVJ59" s="255"/>
      <c r="AVK59" s="255"/>
      <c r="AVL59" s="255"/>
      <c r="AVM59" s="255"/>
      <c r="AVN59" s="255"/>
      <c r="AVO59" s="255"/>
      <c r="AVP59" s="255"/>
      <c r="AVQ59" s="255"/>
      <c r="AVR59" s="255"/>
      <c r="AVS59" s="255"/>
      <c r="AVT59" s="255"/>
      <c r="AVU59" s="255"/>
      <c r="AVV59" s="255"/>
      <c r="AVW59" s="255"/>
      <c r="AVX59" s="255"/>
      <c r="AVY59" s="255"/>
      <c r="AVZ59" s="255"/>
      <c r="AWA59" s="255"/>
      <c r="AWB59" s="255"/>
      <c r="AWC59" s="255"/>
      <c r="AWD59" s="255"/>
      <c r="AWE59" s="255"/>
      <c r="AWF59" s="255"/>
      <c r="AWG59" s="255"/>
      <c r="AWH59" s="255"/>
      <c r="AWI59" s="255"/>
      <c r="AWJ59" s="255"/>
      <c r="AWK59" s="255"/>
      <c r="AWL59" s="255"/>
      <c r="AWM59" s="255"/>
      <c r="AWN59" s="255"/>
      <c r="AWO59" s="255"/>
      <c r="AWP59" s="255"/>
      <c r="AWQ59" s="255"/>
      <c r="AWR59" s="255"/>
      <c r="AWS59" s="255"/>
      <c r="AWT59" s="255"/>
      <c r="AWU59" s="255"/>
      <c r="AWV59" s="255"/>
      <c r="AWW59" s="255"/>
      <c r="AWX59" s="255"/>
      <c r="AWY59" s="255"/>
      <c r="AWZ59" s="255"/>
      <c r="AXA59" s="255"/>
      <c r="AXB59" s="255"/>
      <c r="AXC59" s="255"/>
      <c r="AXD59" s="255"/>
      <c r="AXE59" s="255"/>
      <c r="AXF59" s="255"/>
      <c r="AXG59" s="255"/>
      <c r="AXH59" s="255"/>
      <c r="AXI59" s="255"/>
      <c r="AXJ59" s="255"/>
      <c r="AXK59" s="255"/>
      <c r="AXL59" s="255"/>
      <c r="AXM59" s="255"/>
      <c r="AXN59" s="255"/>
      <c r="AXO59" s="255"/>
      <c r="AXP59" s="255"/>
      <c r="AXQ59" s="255"/>
      <c r="AXR59" s="255"/>
      <c r="AXS59" s="255"/>
      <c r="AXT59" s="255"/>
      <c r="AXU59" s="255"/>
      <c r="AXV59" s="255"/>
      <c r="AXW59" s="255"/>
      <c r="AXX59" s="255"/>
      <c r="AXY59" s="255"/>
      <c r="AXZ59" s="255"/>
      <c r="AYA59" s="255"/>
      <c r="AYB59" s="255"/>
      <c r="AYC59" s="255"/>
      <c r="AYD59" s="255"/>
      <c r="AYE59" s="255"/>
      <c r="AYF59" s="255"/>
      <c r="AYG59" s="255"/>
      <c r="AYH59" s="255"/>
      <c r="AYI59" s="255"/>
      <c r="AYJ59" s="255"/>
      <c r="AYK59" s="255"/>
      <c r="AYL59" s="255"/>
      <c r="AYM59" s="255"/>
      <c r="AYN59" s="255"/>
      <c r="AYO59" s="255"/>
      <c r="AYP59" s="255"/>
      <c r="AYQ59" s="255"/>
      <c r="AYR59" s="255"/>
      <c r="AYS59" s="255"/>
      <c r="AYT59" s="255"/>
      <c r="AYU59" s="255"/>
      <c r="AYV59" s="255"/>
      <c r="AYW59" s="255"/>
      <c r="AYX59" s="255"/>
      <c r="AYY59" s="255"/>
      <c r="AYZ59" s="255"/>
      <c r="AZA59" s="255"/>
      <c r="AZB59" s="255"/>
      <c r="AZC59" s="255"/>
      <c r="AZD59" s="255"/>
      <c r="AZE59" s="255"/>
      <c r="AZF59" s="255"/>
      <c r="AZG59" s="255"/>
      <c r="AZH59" s="255"/>
      <c r="AZI59" s="255"/>
      <c r="AZJ59" s="255"/>
      <c r="AZK59" s="255"/>
      <c r="AZL59" s="255"/>
      <c r="AZM59" s="255"/>
      <c r="AZN59" s="255"/>
      <c r="AZO59" s="255"/>
      <c r="AZP59" s="255"/>
      <c r="AZQ59" s="255"/>
      <c r="AZR59" s="255"/>
      <c r="AZS59" s="255"/>
      <c r="AZT59" s="255"/>
      <c r="AZU59" s="255"/>
      <c r="AZV59" s="255"/>
      <c r="AZW59" s="255"/>
      <c r="AZX59" s="255"/>
      <c r="AZY59" s="255"/>
      <c r="AZZ59" s="255"/>
      <c r="BAA59" s="255"/>
      <c r="BAB59" s="255"/>
      <c r="BAC59" s="255"/>
      <c r="BAD59" s="255"/>
      <c r="BAE59" s="255"/>
      <c r="BAF59" s="255"/>
      <c r="BAG59" s="255"/>
      <c r="BAH59" s="255"/>
      <c r="BAI59" s="255"/>
      <c r="BAJ59" s="255"/>
      <c r="BAK59" s="255"/>
      <c r="BAL59" s="255"/>
      <c r="BAM59" s="255"/>
      <c r="BAN59" s="255"/>
      <c r="BAO59" s="255"/>
      <c r="BAP59" s="255"/>
      <c r="BAQ59" s="255"/>
      <c r="BAR59" s="255"/>
      <c r="BAS59" s="255"/>
      <c r="BAT59" s="255"/>
      <c r="BAU59" s="255"/>
      <c r="BAV59" s="255"/>
      <c r="BAW59" s="255"/>
      <c r="BAX59" s="255"/>
      <c r="BAY59" s="255"/>
      <c r="BAZ59" s="255"/>
      <c r="BBA59" s="255"/>
      <c r="BBB59" s="255"/>
      <c r="BBC59" s="255"/>
      <c r="BBD59" s="255"/>
      <c r="BBE59" s="255"/>
      <c r="BBF59" s="255"/>
      <c r="BBG59" s="255"/>
      <c r="BBH59" s="255"/>
      <c r="BBI59" s="255"/>
      <c r="BBJ59" s="255"/>
      <c r="BBK59" s="255"/>
      <c r="BBL59" s="255"/>
      <c r="BBM59" s="255"/>
      <c r="BBN59" s="255"/>
      <c r="BBO59" s="255"/>
      <c r="BBP59" s="255"/>
      <c r="BBQ59" s="255"/>
      <c r="BBR59" s="255"/>
      <c r="BBS59" s="255"/>
      <c r="BBT59" s="255"/>
      <c r="BBU59" s="255"/>
      <c r="BBV59" s="255"/>
      <c r="BBW59" s="255"/>
      <c r="BBX59" s="255"/>
      <c r="BBY59" s="255"/>
      <c r="BBZ59" s="255"/>
      <c r="BCA59" s="255"/>
      <c r="BCB59" s="255"/>
      <c r="BCC59" s="255"/>
      <c r="BCD59" s="255"/>
      <c r="BCE59" s="255"/>
      <c r="BCF59" s="255"/>
      <c r="BCG59" s="255"/>
      <c r="BCH59" s="255"/>
      <c r="BCI59" s="255"/>
      <c r="BCJ59" s="255"/>
      <c r="BCK59" s="255"/>
      <c r="BCL59" s="255"/>
      <c r="BCM59" s="255"/>
      <c r="BCN59" s="255"/>
      <c r="BCO59" s="255"/>
      <c r="BCP59" s="255"/>
      <c r="BCQ59" s="255"/>
      <c r="BCR59" s="255"/>
      <c r="BCS59" s="255"/>
      <c r="BCT59" s="255"/>
      <c r="BCU59" s="255"/>
      <c r="BCV59" s="255"/>
      <c r="BCW59" s="255"/>
      <c r="BCX59" s="255"/>
      <c r="BCY59" s="255"/>
      <c r="BCZ59" s="255"/>
      <c r="BDA59" s="255"/>
      <c r="BDB59" s="255"/>
      <c r="BDC59" s="255"/>
      <c r="BDD59" s="255"/>
      <c r="BDE59" s="255"/>
      <c r="BDF59" s="255"/>
      <c r="BDG59" s="255"/>
      <c r="BDH59" s="255"/>
      <c r="BDI59" s="255"/>
      <c r="BDJ59" s="255"/>
      <c r="BDK59" s="255"/>
      <c r="BDL59" s="255"/>
      <c r="BDM59" s="255"/>
      <c r="BDN59" s="255"/>
      <c r="BDO59" s="255"/>
      <c r="BDP59" s="255"/>
      <c r="BDQ59" s="255"/>
      <c r="BDR59" s="255"/>
      <c r="BDS59" s="255"/>
      <c r="BDT59" s="255"/>
      <c r="BDU59" s="255"/>
      <c r="BDV59" s="255"/>
      <c r="BDW59" s="255"/>
      <c r="BDX59" s="255"/>
      <c r="BDY59" s="255"/>
      <c r="BDZ59" s="255"/>
      <c r="BEA59" s="255"/>
      <c r="BEB59" s="255"/>
      <c r="BEC59" s="255"/>
      <c r="BED59" s="255"/>
      <c r="BEE59" s="255"/>
      <c r="BEF59" s="255"/>
      <c r="BEG59" s="255"/>
      <c r="BEH59" s="255"/>
      <c r="BEI59" s="255"/>
      <c r="BEJ59" s="255"/>
      <c r="BEK59" s="255"/>
      <c r="BEL59" s="255"/>
      <c r="BEM59" s="255"/>
      <c r="BEN59" s="255"/>
      <c r="BEO59" s="255"/>
      <c r="BEP59" s="255"/>
      <c r="BEQ59" s="255"/>
      <c r="BER59" s="255"/>
      <c r="BES59" s="255"/>
      <c r="BET59" s="255"/>
      <c r="BEU59" s="255"/>
      <c r="BEV59" s="255"/>
      <c r="BEW59" s="255"/>
      <c r="BEX59" s="255"/>
      <c r="BEY59" s="255"/>
      <c r="BEZ59" s="255"/>
      <c r="BFA59" s="255"/>
      <c r="BFB59" s="255"/>
      <c r="BFC59" s="255"/>
      <c r="BFD59" s="255"/>
      <c r="BFE59" s="255"/>
      <c r="BFF59" s="255"/>
      <c r="BFG59" s="255"/>
      <c r="BFH59" s="255"/>
      <c r="BFI59" s="255"/>
      <c r="BFJ59" s="255"/>
      <c r="BFK59" s="255"/>
      <c r="BFL59" s="255"/>
      <c r="BFM59" s="255"/>
      <c r="BFN59" s="255"/>
      <c r="BFO59" s="255"/>
      <c r="BFP59" s="255"/>
      <c r="BFQ59" s="255"/>
      <c r="BFR59" s="255"/>
      <c r="BFS59" s="255"/>
      <c r="BFT59" s="255"/>
      <c r="BFU59" s="255"/>
      <c r="BFV59" s="255"/>
      <c r="BFW59" s="255"/>
      <c r="BFX59" s="255"/>
      <c r="BFY59" s="255"/>
      <c r="BFZ59" s="255"/>
      <c r="BGA59" s="255"/>
      <c r="BGB59" s="255"/>
      <c r="BGC59" s="255"/>
      <c r="BGD59" s="255"/>
      <c r="BGE59" s="255"/>
      <c r="BGF59" s="255"/>
      <c r="BGG59" s="255"/>
      <c r="BGH59" s="255"/>
      <c r="BGI59" s="255"/>
      <c r="BGJ59" s="255"/>
      <c r="BGK59" s="255"/>
      <c r="BGL59" s="255"/>
      <c r="BGM59" s="255"/>
      <c r="BGN59" s="255"/>
      <c r="BGO59" s="255"/>
      <c r="BGP59" s="255"/>
      <c r="BGQ59" s="255"/>
      <c r="BGR59" s="255"/>
      <c r="BGS59" s="255"/>
      <c r="BGT59" s="255"/>
      <c r="BGU59" s="255"/>
      <c r="BGV59" s="255"/>
      <c r="BGW59" s="255"/>
      <c r="BGX59" s="255"/>
      <c r="BGY59" s="255"/>
      <c r="BGZ59" s="255"/>
      <c r="BHA59" s="255"/>
      <c r="BHB59" s="255"/>
      <c r="BHC59" s="255"/>
      <c r="BHD59" s="255"/>
      <c r="BHE59" s="255"/>
      <c r="BHF59" s="255"/>
      <c r="BHG59" s="255"/>
      <c r="BHH59" s="255"/>
      <c r="BHI59" s="255"/>
      <c r="BHJ59" s="255"/>
      <c r="BHK59" s="255"/>
      <c r="BHL59" s="255"/>
      <c r="BHM59" s="255"/>
      <c r="BHN59" s="255"/>
      <c r="BHO59" s="255"/>
      <c r="BHP59" s="255"/>
      <c r="BHQ59" s="255"/>
      <c r="BHR59" s="255"/>
      <c r="BHS59" s="255"/>
      <c r="BHT59" s="255"/>
      <c r="BHU59" s="255"/>
      <c r="BHV59" s="255"/>
      <c r="BHW59" s="255"/>
      <c r="BHX59" s="255"/>
      <c r="BHY59" s="255"/>
      <c r="BHZ59" s="255"/>
      <c r="BIA59" s="255"/>
      <c r="BIB59" s="255"/>
      <c r="BIC59" s="255"/>
      <c r="BID59" s="255"/>
      <c r="BIE59" s="255"/>
      <c r="BIF59" s="255"/>
      <c r="BIG59" s="255"/>
      <c r="BIH59" s="255"/>
      <c r="BII59" s="255"/>
      <c r="BIJ59" s="255"/>
      <c r="BIK59" s="255"/>
      <c r="BIL59" s="255"/>
      <c r="BIM59" s="255"/>
      <c r="BIN59" s="255"/>
      <c r="BIO59" s="255"/>
      <c r="BIP59" s="255"/>
      <c r="BIQ59" s="255"/>
      <c r="BIR59" s="255"/>
      <c r="BIS59" s="255"/>
      <c r="BIT59" s="255"/>
      <c r="BIU59" s="255"/>
      <c r="BIV59" s="255"/>
      <c r="BIW59" s="255"/>
      <c r="BIX59" s="255"/>
      <c r="BIY59" s="255"/>
      <c r="BIZ59" s="255"/>
      <c r="BJA59" s="255"/>
      <c r="BJB59" s="255"/>
      <c r="BJC59" s="255"/>
      <c r="BJD59" s="255"/>
      <c r="BJE59" s="255"/>
      <c r="BJF59" s="255"/>
      <c r="BJG59" s="255"/>
      <c r="BJH59" s="255"/>
      <c r="BJI59" s="255"/>
      <c r="BJJ59" s="255"/>
      <c r="BJK59" s="255"/>
      <c r="BJL59" s="255"/>
      <c r="BJM59" s="255"/>
      <c r="BJN59" s="255"/>
      <c r="BJO59" s="255"/>
      <c r="BJP59" s="255"/>
      <c r="BJQ59" s="255"/>
      <c r="BJR59" s="255"/>
      <c r="BJS59" s="255"/>
      <c r="BJT59" s="255"/>
      <c r="BJU59" s="255"/>
      <c r="BJV59" s="255"/>
      <c r="BJW59" s="255"/>
      <c r="BJX59" s="255"/>
      <c r="BJY59" s="255"/>
      <c r="BJZ59" s="255"/>
      <c r="BKA59" s="255"/>
      <c r="BKB59" s="255"/>
      <c r="BKC59" s="255"/>
      <c r="BKD59" s="255"/>
      <c r="BKE59" s="255"/>
      <c r="BKF59" s="255"/>
      <c r="BKG59" s="255"/>
      <c r="BKH59" s="255"/>
      <c r="BKI59" s="255"/>
      <c r="BKJ59" s="255"/>
      <c r="BKK59" s="255"/>
      <c r="BKL59" s="255"/>
      <c r="BKM59" s="255"/>
      <c r="BKN59" s="255"/>
      <c r="BKO59" s="255"/>
      <c r="BKP59" s="255"/>
      <c r="BKQ59" s="255"/>
      <c r="BKR59" s="255"/>
      <c r="BKS59" s="255"/>
      <c r="BKT59" s="255"/>
      <c r="BKU59" s="255"/>
      <c r="BKV59" s="255"/>
      <c r="BKW59" s="255"/>
      <c r="BKX59" s="255"/>
      <c r="BKY59" s="255"/>
      <c r="BKZ59" s="255"/>
      <c r="BLA59" s="255"/>
      <c r="BLB59" s="255"/>
      <c r="BLC59" s="255"/>
      <c r="BLD59" s="255"/>
      <c r="BLE59" s="255"/>
      <c r="BLF59" s="255"/>
      <c r="BLG59" s="255"/>
      <c r="BLH59" s="255"/>
      <c r="BLI59" s="255"/>
      <c r="BLJ59" s="255"/>
      <c r="BLK59" s="255"/>
      <c r="BLL59" s="255"/>
      <c r="BLM59" s="255"/>
      <c r="BLN59" s="255"/>
      <c r="BLO59" s="255"/>
      <c r="BLP59" s="255"/>
      <c r="BLQ59" s="255"/>
      <c r="BLR59" s="255"/>
      <c r="BLS59" s="255"/>
      <c r="BLT59" s="255"/>
      <c r="BLU59" s="255"/>
      <c r="BLV59" s="255"/>
      <c r="BLW59" s="255"/>
      <c r="BLX59" s="255"/>
      <c r="BLY59" s="255"/>
      <c r="BLZ59" s="255"/>
      <c r="BMA59" s="255"/>
      <c r="BMB59" s="255"/>
      <c r="BMC59" s="255"/>
      <c r="BMD59" s="255"/>
      <c r="BME59" s="255"/>
      <c r="BMF59" s="255"/>
      <c r="BMG59" s="255"/>
      <c r="BMH59" s="255"/>
      <c r="BMI59" s="255"/>
      <c r="BMJ59" s="255"/>
      <c r="BMK59" s="255"/>
      <c r="BML59" s="255"/>
      <c r="BMM59" s="255"/>
      <c r="BMN59" s="255"/>
      <c r="BMO59" s="255"/>
      <c r="BMP59" s="255"/>
      <c r="BMQ59" s="255"/>
      <c r="BMR59" s="255"/>
      <c r="BMS59" s="255"/>
      <c r="BMT59" s="255"/>
      <c r="BMU59" s="255"/>
      <c r="BMV59" s="255"/>
      <c r="BMW59" s="255"/>
      <c r="BMX59" s="255"/>
      <c r="BMY59" s="255"/>
      <c r="BMZ59" s="255"/>
      <c r="BNA59" s="255"/>
      <c r="BNB59" s="255"/>
      <c r="BNC59" s="255"/>
      <c r="BND59" s="255"/>
      <c r="BNE59" s="255"/>
      <c r="BNF59" s="255"/>
      <c r="BNG59" s="255"/>
      <c r="BNH59" s="255"/>
      <c r="BNI59" s="255"/>
      <c r="BNJ59" s="255"/>
      <c r="BNK59" s="255"/>
      <c r="BNL59" s="255"/>
      <c r="BNM59" s="255"/>
      <c r="BNN59" s="255"/>
      <c r="BNO59" s="255"/>
      <c r="BNP59" s="255"/>
      <c r="BNQ59" s="255"/>
      <c r="BNR59" s="255"/>
      <c r="BNS59" s="255"/>
      <c r="BNT59" s="255"/>
      <c r="BNU59" s="255"/>
      <c r="BNV59" s="255"/>
      <c r="BNW59" s="255"/>
      <c r="BNX59" s="255"/>
      <c r="BNY59" s="255"/>
      <c r="BNZ59" s="255"/>
      <c r="BOA59" s="255"/>
      <c r="BOB59" s="255"/>
      <c r="BOC59" s="255"/>
      <c r="BOD59" s="255"/>
      <c r="BOE59" s="255"/>
      <c r="BOF59" s="255"/>
      <c r="BOG59" s="255"/>
      <c r="BOH59" s="255"/>
      <c r="BOI59" s="255"/>
      <c r="BOJ59" s="255"/>
      <c r="BOK59" s="255"/>
      <c r="BOL59" s="255"/>
      <c r="BOM59" s="255"/>
      <c r="BON59" s="255"/>
      <c r="BOO59" s="255"/>
      <c r="BOP59" s="255"/>
      <c r="BOQ59" s="255"/>
      <c r="BOR59" s="255"/>
      <c r="BOS59" s="255"/>
      <c r="BOT59" s="255"/>
      <c r="BOU59" s="255"/>
      <c r="BOV59" s="255"/>
      <c r="BOW59" s="255"/>
      <c r="BOX59" s="255"/>
      <c r="BOY59" s="255"/>
      <c r="BOZ59" s="255"/>
      <c r="BPA59" s="255"/>
      <c r="BPB59" s="255"/>
      <c r="BPC59" s="255"/>
      <c r="BPD59" s="255"/>
      <c r="BPE59" s="255"/>
      <c r="BPF59" s="255"/>
      <c r="BPG59" s="255"/>
      <c r="BPH59" s="255"/>
      <c r="BPI59" s="255"/>
      <c r="BPJ59" s="255"/>
      <c r="BPK59" s="255"/>
      <c r="BPL59" s="255"/>
      <c r="BPM59" s="255"/>
      <c r="BPN59" s="255"/>
      <c r="BPO59" s="255"/>
      <c r="BPP59" s="255"/>
      <c r="BPQ59" s="255"/>
      <c r="BPR59" s="255"/>
      <c r="BPS59" s="255"/>
      <c r="BPT59" s="255"/>
      <c r="BPU59" s="255"/>
      <c r="BPV59" s="255"/>
      <c r="BPW59" s="255"/>
      <c r="BPX59" s="255"/>
      <c r="BPY59" s="255"/>
      <c r="BPZ59" s="255"/>
      <c r="BQA59" s="255"/>
      <c r="BQB59" s="255"/>
      <c r="BQC59" s="255"/>
      <c r="BQD59" s="255"/>
      <c r="BQE59" s="255"/>
      <c r="BQF59" s="255"/>
      <c r="BQG59" s="255"/>
      <c r="BQH59" s="255"/>
      <c r="BQI59" s="255"/>
      <c r="BQJ59" s="255"/>
      <c r="BQK59" s="255"/>
      <c r="BQL59" s="255"/>
      <c r="BQM59" s="255"/>
      <c r="BQN59" s="255"/>
      <c r="BQO59" s="255"/>
      <c r="BQP59" s="255"/>
      <c r="BQQ59" s="255"/>
      <c r="BQR59" s="255"/>
      <c r="BQS59" s="255"/>
      <c r="BQT59" s="255"/>
      <c r="BQU59" s="255"/>
      <c r="BQV59" s="255"/>
      <c r="BQW59" s="255"/>
      <c r="BQX59" s="255"/>
      <c r="BQY59" s="255"/>
      <c r="BQZ59" s="255"/>
      <c r="BRA59" s="255"/>
      <c r="BRB59" s="255"/>
      <c r="BRC59" s="255"/>
      <c r="BRD59" s="255"/>
      <c r="BRE59" s="255"/>
      <c r="BRF59" s="255"/>
      <c r="BRG59" s="255"/>
      <c r="BRH59" s="255"/>
      <c r="BRI59" s="255"/>
      <c r="BRJ59" s="255"/>
      <c r="BRK59" s="255"/>
      <c r="BRL59" s="255"/>
      <c r="BRM59" s="255"/>
      <c r="BRN59" s="255"/>
      <c r="BRO59" s="255"/>
      <c r="BRP59" s="255"/>
      <c r="BRQ59" s="255"/>
      <c r="BRR59" s="255"/>
      <c r="BRS59" s="255"/>
      <c r="BRT59" s="255"/>
      <c r="BRU59" s="255"/>
      <c r="BRV59" s="255"/>
      <c r="BRW59" s="255"/>
      <c r="BRX59" s="255"/>
      <c r="BRY59" s="255"/>
      <c r="BRZ59" s="255"/>
      <c r="BSA59" s="255"/>
      <c r="BSB59" s="255"/>
      <c r="BSC59" s="255"/>
      <c r="BSD59" s="255"/>
      <c r="BSE59" s="255"/>
      <c r="BSF59" s="255"/>
      <c r="BSG59" s="255"/>
      <c r="BSH59" s="255"/>
      <c r="BSI59" s="255"/>
      <c r="BSJ59" s="255"/>
      <c r="BSK59" s="255"/>
      <c r="BSL59" s="255"/>
      <c r="BSM59" s="255"/>
      <c r="BSN59" s="255"/>
      <c r="BSO59" s="255"/>
      <c r="BSP59" s="255"/>
      <c r="BSQ59" s="255"/>
      <c r="BSR59" s="255"/>
      <c r="BSS59" s="255"/>
      <c r="BST59" s="255"/>
      <c r="BSU59" s="255"/>
      <c r="BSV59" s="255"/>
      <c r="BSW59" s="255"/>
      <c r="BSX59" s="255"/>
      <c r="BSY59" s="255"/>
      <c r="BSZ59" s="255"/>
      <c r="BTA59" s="255"/>
      <c r="BTB59" s="255"/>
      <c r="BTC59" s="255"/>
      <c r="BTD59" s="255"/>
      <c r="BTE59" s="255"/>
      <c r="BTF59" s="255"/>
      <c r="BTG59" s="255"/>
      <c r="BTH59" s="255"/>
      <c r="BTI59" s="255"/>
      <c r="BTJ59" s="255"/>
      <c r="BTK59" s="255"/>
      <c r="BTL59" s="255"/>
      <c r="BTM59" s="255"/>
      <c r="BTN59" s="255"/>
      <c r="BTO59" s="255"/>
      <c r="BTP59" s="255"/>
      <c r="BTQ59" s="255"/>
      <c r="BTR59" s="255"/>
      <c r="BTS59" s="255"/>
      <c r="BTT59" s="255"/>
      <c r="BTU59" s="255"/>
      <c r="BTV59" s="255"/>
      <c r="BTW59" s="255"/>
      <c r="BTX59" s="255"/>
      <c r="BTY59" s="255"/>
      <c r="BTZ59" s="255"/>
      <c r="BUA59" s="255"/>
      <c r="BUB59" s="255"/>
      <c r="BUC59" s="255"/>
      <c r="BUD59" s="255"/>
      <c r="BUE59" s="255"/>
      <c r="BUF59" s="255"/>
      <c r="BUG59" s="255"/>
      <c r="BUH59" s="255"/>
      <c r="BUI59" s="255"/>
      <c r="BUJ59" s="255"/>
      <c r="BUK59" s="255"/>
      <c r="BUL59" s="255"/>
      <c r="BUM59" s="255"/>
      <c r="BUN59" s="255"/>
      <c r="BUO59" s="255"/>
      <c r="BUP59" s="255"/>
      <c r="BUQ59" s="255"/>
      <c r="BUR59" s="255"/>
      <c r="BUS59" s="255"/>
      <c r="BUT59" s="255"/>
      <c r="BUU59" s="255"/>
      <c r="BUV59" s="255"/>
      <c r="BUW59" s="255"/>
      <c r="BUX59" s="255"/>
      <c r="BUY59" s="255"/>
      <c r="BUZ59" s="255"/>
      <c r="BVA59" s="255"/>
      <c r="BVB59" s="255"/>
      <c r="BVC59" s="255"/>
      <c r="BVD59" s="255"/>
      <c r="BVE59" s="255"/>
      <c r="BVF59" s="255"/>
      <c r="BVG59" s="255"/>
      <c r="BVH59" s="255"/>
      <c r="BVI59" s="255"/>
      <c r="BVJ59" s="255"/>
      <c r="BVK59" s="255"/>
      <c r="BVL59" s="255"/>
      <c r="BVM59" s="255"/>
      <c r="BVN59" s="255"/>
      <c r="BVO59" s="255"/>
      <c r="BVP59" s="255"/>
      <c r="BVQ59" s="255"/>
      <c r="BVR59" s="255"/>
      <c r="BVS59" s="255"/>
      <c r="BVT59" s="255"/>
      <c r="BVU59" s="255"/>
      <c r="BVV59" s="255"/>
      <c r="BVW59" s="255"/>
      <c r="BVX59" s="255"/>
      <c r="BVY59" s="255"/>
      <c r="BVZ59" s="255"/>
      <c r="BWA59" s="255"/>
      <c r="BWB59" s="255"/>
      <c r="BWC59" s="255"/>
      <c r="BWD59" s="255"/>
      <c r="BWE59" s="255"/>
      <c r="BWF59" s="255"/>
      <c r="BWG59" s="255"/>
      <c r="BWH59" s="255"/>
      <c r="BWI59" s="255"/>
      <c r="BWJ59" s="255"/>
      <c r="BWK59" s="255"/>
      <c r="BWL59" s="255"/>
      <c r="BWM59" s="255"/>
      <c r="BWN59" s="255"/>
      <c r="BWO59" s="255"/>
      <c r="BWP59" s="255"/>
      <c r="BWQ59" s="255"/>
      <c r="BWR59" s="255"/>
      <c r="BWS59" s="255"/>
      <c r="BWT59" s="255"/>
      <c r="BWU59" s="255"/>
      <c r="BWV59" s="255"/>
      <c r="BWW59" s="255"/>
      <c r="BWX59" s="255"/>
      <c r="BWY59" s="255"/>
      <c r="BWZ59" s="255"/>
      <c r="BXA59" s="255"/>
      <c r="BXB59" s="255"/>
      <c r="BXC59" s="255"/>
      <c r="BXD59" s="255"/>
      <c r="BXE59" s="255"/>
      <c r="BXF59" s="255"/>
      <c r="BXG59" s="255"/>
      <c r="BXH59" s="255"/>
      <c r="BXI59" s="255"/>
      <c r="BXJ59" s="255"/>
      <c r="BXK59" s="255"/>
      <c r="BXL59" s="255"/>
      <c r="BXM59" s="255"/>
      <c r="BXN59" s="255"/>
      <c r="BXO59" s="255"/>
      <c r="BXP59" s="255"/>
      <c r="BXQ59" s="255"/>
      <c r="BXR59" s="255"/>
      <c r="BXS59" s="255"/>
      <c r="BXT59" s="255"/>
      <c r="BXU59" s="255"/>
      <c r="BXV59" s="255"/>
      <c r="BXW59" s="255"/>
      <c r="BXX59" s="255"/>
      <c r="BXY59" s="255"/>
      <c r="BXZ59" s="255"/>
      <c r="BYA59" s="255"/>
      <c r="BYB59" s="255"/>
      <c r="BYC59" s="255"/>
      <c r="BYD59" s="255"/>
      <c r="BYE59" s="255"/>
      <c r="BYF59" s="255"/>
      <c r="BYG59" s="255"/>
      <c r="BYH59" s="255"/>
      <c r="BYI59" s="255"/>
      <c r="BYJ59" s="255"/>
      <c r="BYK59" s="255"/>
      <c r="BYL59" s="255"/>
      <c r="BYM59" s="255"/>
      <c r="BYN59" s="255"/>
      <c r="BYO59" s="255"/>
      <c r="BYP59" s="255"/>
      <c r="BYQ59" s="255"/>
      <c r="BYR59" s="255"/>
      <c r="BYS59" s="255"/>
      <c r="BYT59" s="255"/>
      <c r="BYU59" s="255"/>
      <c r="BYV59" s="255"/>
      <c r="BYW59" s="255"/>
      <c r="BYX59" s="255"/>
      <c r="BYY59" s="255"/>
      <c r="BYZ59" s="255"/>
      <c r="BZA59" s="255"/>
      <c r="BZB59" s="255"/>
      <c r="BZC59" s="255"/>
      <c r="BZD59" s="255"/>
      <c r="BZE59" s="255"/>
      <c r="BZF59" s="255"/>
      <c r="BZG59" s="255"/>
      <c r="BZH59" s="255"/>
      <c r="BZI59" s="255"/>
      <c r="BZJ59" s="255"/>
      <c r="BZK59" s="255"/>
      <c r="BZL59" s="255"/>
      <c r="BZM59" s="255"/>
      <c r="BZN59" s="255"/>
      <c r="BZO59" s="255"/>
      <c r="BZP59" s="255"/>
      <c r="BZQ59" s="255"/>
      <c r="BZR59" s="255"/>
      <c r="BZS59" s="255"/>
      <c r="BZT59" s="255"/>
      <c r="BZU59" s="255"/>
      <c r="BZV59" s="255"/>
      <c r="BZW59" s="255"/>
      <c r="BZX59" s="255"/>
      <c r="BZY59" s="255"/>
      <c r="BZZ59" s="255"/>
      <c r="CAA59" s="255"/>
      <c r="CAB59" s="255"/>
      <c r="CAC59" s="255"/>
      <c r="CAD59" s="255"/>
      <c r="CAE59" s="255"/>
      <c r="CAF59" s="255"/>
      <c r="CAG59" s="255"/>
      <c r="CAH59" s="255"/>
      <c r="CAI59" s="255"/>
      <c r="CAJ59" s="255"/>
      <c r="CAK59" s="255"/>
      <c r="CAL59" s="255"/>
      <c r="CAM59" s="255"/>
      <c r="CAN59" s="255"/>
      <c r="CAO59" s="255"/>
      <c r="CAP59" s="255"/>
      <c r="CAQ59" s="255"/>
      <c r="CAR59" s="255"/>
      <c r="CAS59" s="255"/>
      <c r="CAT59" s="255"/>
      <c r="CAU59" s="255"/>
      <c r="CAV59" s="255"/>
      <c r="CAW59" s="255"/>
      <c r="CAX59" s="255"/>
      <c r="CAY59" s="255"/>
      <c r="CAZ59" s="255"/>
      <c r="CBA59" s="255"/>
      <c r="CBB59" s="255"/>
      <c r="CBC59" s="255"/>
      <c r="CBD59" s="255"/>
      <c r="CBE59" s="255"/>
      <c r="CBF59" s="255"/>
      <c r="CBG59" s="255"/>
      <c r="CBH59" s="255"/>
      <c r="CBI59" s="255"/>
      <c r="CBJ59" s="255"/>
      <c r="CBK59" s="255"/>
      <c r="CBL59" s="255"/>
      <c r="CBM59" s="255"/>
      <c r="CBN59" s="255"/>
      <c r="CBO59" s="255"/>
      <c r="CBP59" s="255"/>
      <c r="CBQ59" s="255"/>
      <c r="CBR59" s="255"/>
      <c r="CBS59" s="255"/>
      <c r="CBT59" s="255"/>
      <c r="CBU59" s="255"/>
      <c r="CBV59" s="255"/>
      <c r="CBW59" s="255"/>
      <c r="CBX59" s="255"/>
      <c r="CBY59" s="255"/>
      <c r="CBZ59" s="255"/>
      <c r="CCA59" s="255"/>
      <c r="CCB59" s="255"/>
      <c r="CCC59" s="255"/>
      <c r="CCD59" s="255"/>
      <c r="CCE59" s="255"/>
      <c r="CCF59" s="255"/>
      <c r="CCG59" s="255"/>
      <c r="CCH59" s="255"/>
      <c r="CCI59" s="255"/>
      <c r="CCJ59" s="255"/>
      <c r="CCK59" s="255"/>
      <c r="CCL59" s="255"/>
      <c r="CCM59" s="255"/>
      <c r="CCN59" s="255"/>
      <c r="CCO59" s="255"/>
      <c r="CCP59" s="255"/>
      <c r="CCQ59" s="255"/>
      <c r="CCR59" s="255"/>
      <c r="CCS59" s="255"/>
      <c r="CCT59" s="255"/>
      <c r="CCU59" s="255"/>
      <c r="CCV59" s="255"/>
      <c r="CCW59" s="255"/>
      <c r="CCX59" s="255"/>
      <c r="CCY59" s="255"/>
      <c r="CCZ59" s="255"/>
      <c r="CDA59" s="255"/>
      <c r="CDB59" s="255"/>
      <c r="CDC59" s="255"/>
      <c r="CDD59" s="255"/>
      <c r="CDE59" s="255"/>
      <c r="CDF59" s="255"/>
      <c r="CDG59" s="255"/>
      <c r="CDH59" s="255"/>
      <c r="CDI59" s="255"/>
      <c r="CDJ59" s="255"/>
      <c r="CDK59" s="255"/>
      <c r="CDL59" s="255"/>
      <c r="CDM59" s="255"/>
      <c r="CDN59" s="255"/>
      <c r="CDO59" s="255"/>
      <c r="CDP59" s="255"/>
      <c r="CDQ59" s="255"/>
      <c r="CDR59" s="255"/>
      <c r="CDS59" s="255"/>
      <c r="CDT59" s="255"/>
      <c r="CDU59" s="255"/>
      <c r="CDV59" s="255"/>
      <c r="CDW59" s="255"/>
      <c r="CDX59" s="255"/>
      <c r="CDY59" s="255"/>
      <c r="CDZ59" s="255"/>
      <c r="CEA59" s="255"/>
      <c r="CEB59" s="255"/>
      <c r="CEC59" s="255"/>
      <c r="CED59" s="255"/>
      <c r="CEE59" s="255"/>
      <c r="CEF59" s="255"/>
      <c r="CEG59" s="255"/>
      <c r="CEH59" s="255"/>
      <c r="CEI59" s="255"/>
      <c r="CEJ59" s="255"/>
      <c r="CEK59" s="255"/>
      <c r="CEL59" s="255"/>
      <c r="CEM59" s="255"/>
      <c r="CEN59" s="255"/>
      <c r="CEO59" s="255"/>
      <c r="CEP59" s="255"/>
      <c r="CEQ59" s="255"/>
      <c r="CER59" s="255"/>
      <c r="CES59" s="255"/>
      <c r="CET59" s="255"/>
      <c r="CEU59" s="255"/>
      <c r="CEV59" s="255"/>
      <c r="CEW59" s="255"/>
      <c r="CEX59" s="255"/>
      <c r="CEY59" s="255"/>
      <c r="CEZ59" s="255"/>
      <c r="CFA59" s="255"/>
      <c r="CFB59" s="255"/>
      <c r="CFC59" s="255"/>
      <c r="CFD59" s="255"/>
      <c r="CFE59" s="255"/>
      <c r="CFF59" s="255"/>
      <c r="CFG59" s="255"/>
      <c r="CFH59" s="255"/>
      <c r="CFI59" s="255"/>
      <c r="CFJ59" s="255"/>
      <c r="CFK59" s="255"/>
      <c r="CFL59" s="255"/>
      <c r="CFM59" s="255"/>
      <c r="CFN59" s="255"/>
      <c r="CFO59" s="255"/>
      <c r="CFP59" s="255"/>
      <c r="CFQ59" s="255"/>
      <c r="CFR59" s="255"/>
      <c r="CFS59" s="255"/>
      <c r="CFT59" s="255"/>
      <c r="CFU59" s="255"/>
      <c r="CFV59" s="255"/>
      <c r="CFW59" s="255"/>
      <c r="CFX59" s="255"/>
      <c r="CFY59" s="255"/>
      <c r="CFZ59" s="255"/>
      <c r="CGA59" s="255"/>
      <c r="CGB59" s="255"/>
      <c r="CGC59" s="255"/>
      <c r="CGD59" s="255"/>
      <c r="CGE59" s="255"/>
      <c r="CGF59" s="255"/>
      <c r="CGG59" s="255"/>
      <c r="CGH59" s="255"/>
      <c r="CGI59" s="255"/>
      <c r="CGJ59" s="255"/>
      <c r="CGK59" s="255"/>
      <c r="CGL59" s="255"/>
      <c r="CGM59" s="255"/>
      <c r="CGN59" s="255"/>
      <c r="CGO59" s="255"/>
      <c r="CGP59" s="255"/>
      <c r="CGQ59" s="255"/>
      <c r="CGR59" s="255"/>
      <c r="CGS59" s="255"/>
      <c r="CGT59" s="255"/>
      <c r="CGU59" s="255"/>
      <c r="CGV59" s="255"/>
      <c r="CGW59" s="255"/>
      <c r="CGX59" s="255"/>
      <c r="CGY59" s="255"/>
      <c r="CGZ59" s="255"/>
      <c r="CHA59" s="255"/>
      <c r="CHB59" s="255"/>
      <c r="CHC59" s="255"/>
      <c r="CHD59" s="255"/>
      <c r="CHE59" s="255"/>
      <c r="CHF59" s="255"/>
      <c r="CHG59" s="255"/>
      <c r="CHH59" s="255"/>
      <c r="CHI59" s="255"/>
      <c r="CHJ59" s="255"/>
      <c r="CHK59" s="255"/>
      <c r="CHL59" s="255"/>
      <c r="CHM59" s="255"/>
      <c r="CHN59" s="255"/>
      <c r="CHO59" s="255"/>
      <c r="CHP59" s="255"/>
      <c r="CHQ59" s="255"/>
      <c r="CHR59" s="255"/>
      <c r="CHS59" s="255"/>
      <c r="CHT59" s="255"/>
      <c r="CHU59" s="255"/>
      <c r="CHV59" s="255"/>
      <c r="CHW59" s="255"/>
      <c r="CHX59" s="255"/>
      <c r="CHY59" s="255"/>
      <c r="CHZ59" s="255"/>
      <c r="CIA59" s="255"/>
      <c r="CIB59" s="255"/>
      <c r="CIC59" s="255"/>
      <c r="CID59" s="255"/>
      <c r="CIE59" s="255"/>
      <c r="CIF59" s="255"/>
      <c r="CIG59" s="255"/>
      <c r="CIH59" s="255"/>
      <c r="CII59" s="255"/>
      <c r="CIJ59" s="255"/>
      <c r="CIK59" s="255"/>
      <c r="CIL59" s="255"/>
      <c r="CIM59" s="255"/>
      <c r="CIN59" s="255"/>
      <c r="CIO59" s="255"/>
      <c r="CIP59" s="255"/>
      <c r="CIQ59" s="255"/>
      <c r="CIR59" s="255"/>
      <c r="CIS59" s="255"/>
      <c r="CIT59" s="255"/>
      <c r="CIU59" s="255"/>
      <c r="CIV59" s="255"/>
      <c r="CIW59" s="255"/>
      <c r="CIX59" s="255"/>
      <c r="CIY59" s="255"/>
      <c r="CIZ59" s="255"/>
      <c r="CJA59" s="255"/>
      <c r="CJB59" s="255"/>
      <c r="CJC59" s="255"/>
      <c r="CJD59" s="255"/>
      <c r="CJE59" s="255"/>
      <c r="CJF59" s="255"/>
      <c r="CJG59" s="255"/>
      <c r="CJH59" s="255"/>
      <c r="CJI59" s="255"/>
      <c r="CJJ59" s="255"/>
      <c r="CJK59" s="255"/>
      <c r="CJL59" s="255"/>
      <c r="CJM59" s="255"/>
      <c r="CJN59" s="255"/>
      <c r="CJO59" s="255"/>
      <c r="CJP59" s="255"/>
      <c r="CJQ59" s="255"/>
      <c r="CJR59" s="255"/>
      <c r="CJS59" s="255"/>
      <c r="CJT59" s="255"/>
      <c r="CJU59" s="255"/>
      <c r="CJV59" s="255"/>
      <c r="CJW59" s="255"/>
      <c r="CJX59" s="255"/>
      <c r="CJY59" s="255"/>
      <c r="CJZ59" s="255"/>
      <c r="CKA59" s="255"/>
      <c r="CKB59" s="255"/>
      <c r="CKC59" s="255"/>
      <c r="CKD59" s="255"/>
      <c r="CKE59" s="255"/>
      <c r="CKF59" s="255"/>
      <c r="CKG59" s="255"/>
      <c r="CKH59" s="255"/>
      <c r="CKI59" s="255"/>
      <c r="CKJ59" s="255"/>
      <c r="CKK59" s="255"/>
      <c r="CKL59" s="255"/>
      <c r="CKM59" s="255"/>
      <c r="CKN59" s="255"/>
      <c r="CKO59" s="255"/>
      <c r="CKP59" s="255"/>
      <c r="CKQ59" s="255"/>
      <c r="CKR59" s="255"/>
      <c r="CKS59" s="255"/>
      <c r="CKT59" s="255"/>
      <c r="CKU59" s="255"/>
      <c r="CKV59" s="255"/>
      <c r="CKW59" s="255"/>
      <c r="CKX59" s="255"/>
      <c r="CKY59" s="255"/>
      <c r="CKZ59" s="255"/>
      <c r="CLA59" s="255"/>
      <c r="CLB59" s="255"/>
      <c r="CLC59" s="255"/>
      <c r="CLD59" s="255"/>
      <c r="CLE59" s="255"/>
      <c r="CLF59" s="255"/>
      <c r="CLG59" s="255"/>
      <c r="CLH59" s="255"/>
      <c r="CLI59" s="255"/>
      <c r="CLJ59" s="255"/>
      <c r="CLK59" s="255"/>
      <c r="CLL59" s="255"/>
      <c r="CLM59" s="255"/>
      <c r="CLN59" s="255"/>
      <c r="CLO59" s="255"/>
      <c r="CLP59" s="255"/>
      <c r="CLQ59" s="255"/>
      <c r="CLR59" s="255"/>
      <c r="CLS59" s="255"/>
      <c r="CLT59" s="255"/>
      <c r="CLU59" s="255"/>
      <c r="CLV59" s="255"/>
      <c r="CLW59" s="255"/>
      <c r="CLX59" s="255"/>
      <c r="CLY59" s="255"/>
      <c r="CLZ59" s="255"/>
      <c r="CMA59" s="255"/>
      <c r="CMB59" s="255"/>
      <c r="CMC59" s="255"/>
      <c r="CMD59" s="255"/>
      <c r="CME59" s="255"/>
      <c r="CMF59" s="255"/>
      <c r="CMG59" s="255"/>
      <c r="CMH59" s="255"/>
      <c r="CMI59" s="255"/>
      <c r="CMJ59" s="255"/>
      <c r="CMK59" s="255"/>
      <c r="CML59" s="255"/>
      <c r="CMM59" s="255"/>
      <c r="CMN59" s="255"/>
      <c r="CMO59" s="255"/>
      <c r="CMP59" s="255"/>
      <c r="CMQ59" s="255"/>
      <c r="CMR59" s="255"/>
      <c r="CMS59" s="255"/>
      <c r="CMT59" s="255"/>
      <c r="CMU59" s="255"/>
      <c r="CMV59" s="255"/>
      <c r="CMW59" s="255"/>
      <c r="CMX59" s="255"/>
      <c r="CMY59" s="255"/>
      <c r="CMZ59" s="255"/>
      <c r="CNA59" s="255"/>
      <c r="CNB59" s="255"/>
      <c r="CNC59" s="255"/>
      <c r="CND59" s="255"/>
      <c r="CNE59" s="255"/>
      <c r="CNF59" s="255"/>
      <c r="CNG59" s="255"/>
      <c r="CNH59" s="255"/>
      <c r="CNI59" s="255"/>
      <c r="CNJ59" s="255"/>
      <c r="CNK59" s="255"/>
      <c r="CNL59" s="255"/>
      <c r="CNM59" s="255"/>
      <c r="CNN59" s="255"/>
      <c r="CNO59" s="255"/>
      <c r="CNP59" s="255"/>
      <c r="CNQ59" s="255"/>
      <c r="CNR59" s="255"/>
      <c r="CNS59" s="255"/>
      <c r="CNT59" s="255"/>
      <c r="CNU59" s="255"/>
      <c r="CNV59" s="255"/>
      <c r="CNW59" s="255"/>
      <c r="CNX59" s="255"/>
      <c r="CNY59" s="255"/>
      <c r="CNZ59" s="255"/>
      <c r="COA59" s="255"/>
      <c r="COB59" s="255"/>
      <c r="COC59" s="255"/>
      <c r="COD59" s="255"/>
      <c r="COE59" s="255"/>
      <c r="COF59" s="255"/>
      <c r="COG59" s="255"/>
      <c r="COH59" s="255"/>
      <c r="COI59" s="255"/>
      <c r="COJ59" s="255"/>
      <c r="COK59" s="255"/>
      <c r="COL59" s="255"/>
      <c r="COM59" s="255"/>
      <c r="CON59" s="255"/>
      <c r="COO59" s="255"/>
      <c r="COP59" s="255"/>
      <c r="COQ59" s="255"/>
      <c r="COR59" s="255"/>
      <c r="COS59" s="255"/>
      <c r="COT59" s="255"/>
      <c r="COU59" s="255"/>
      <c r="COV59" s="255"/>
      <c r="COW59" s="255"/>
      <c r="COX59" s="255"/>
      <c r="COY59" s="255"/>
      <c r="COZ59" s="255"/>
      <c r="CPA59" s="255"/>
      <c r="CPB59" s="255"/>
      <c r="CPC59" s="255"/>
      <c r="CPD59" s="255"/>
      <c r="CPE59" s="255"/>
      <c r="CPF59" s="255"/>
      <c r="CPG59" s="255"/>
      <c r="CPH59" s="255"/>
      <c r="CPI59" s="255"/>
      <c r="CPJ59" s="255"/>
      <c r="CPK59" s="255"/>
      <c r="CPL59" s="255"/>
      <c r="CPM59" s="255"/>
      <c r="CPN59" s="255"/>
      <c r="CPO59" s="255"/>
      <c r="CPP59" s="255"/>
      <c r="CPQ59" s="255"/>
      <c r="CPR59" s="255"/>
      <c r="CPS59" s="255"/>
      <c r="CPT59" s="255"/>
      <c r="CPU59" s="255"/>
      <c r="CPV59" s="255"/>
      <c r="CPW59" s="255"/>
      <c r="CPX59" s="255"/>
      <c r="CPY59" s="255"/>
      <c r="CPZ59" s="255"/>
      <c r="CQA59" s="255"/>
      <c r="CQB59" s="255"/>
      <c r="CQC59" s="255"/>
      <c r="CQD59" s="255"/>
      <c r="CQE59" s="255"/>
      <c r="CQF59" s="255"/>
      <c r="CQG59" s="255"/>
      <c r="CQH59" s="255"/>
      <c r="CQI59" s="255"/>
      <c r="CQJ59" s="255"/>
      <c r="CQK59" s="255"/>
      <c r="CQL59" s="255"/>
      <c r="CQM59" s="255"/>
      <c r="CQN59" s="255"/>
      <c r="CQO59" s="255"/>
      <c r="CQP59" s="255"/>
      <c r="CQQ59" s="255"/>
      <c r="CQR59" s="255"/>
      <c r="CQS59" s="255"/>
      <c r="CQT59" s="255"/>
      <c r="CQU59" s="255"/>
      <c r="CQV59" s="255"/>
      <c r="CQW59" s="255"/>
      <c r="CQX59" s="255"/>
      <c r="CQY59" s="255"/>
      <c r="CQZ59" s="255"/>
      <c r="CRA59" s="255"/>
      <c r="CRB59" s="255"/>
      <c r="CRC59" s="255"/>
      <c r="CRD59" s="255"/>
      <c r="CRE59" s="255"/>
      <c r="CRF59" s="255"/>
      <c r="CRG59" s="255"/>
      <c r="CRH59" s="255"/>
      <c r="CRI59" s="255"/>
      <c r="CRJ59" s="255"/>
      <c r="CRK59" s="255"/>
      <c r="CRL59" s="255"/>
      <c r="CRM59" s="255"/>
      <c r="CRN59" s="255"/>
      <c r="CRO59" s="255"/>
      <c r="CRP59" s="255"/>
      <c r="CRQ59" s="255"/>
      <c r="CRR59" s="255"/>
      <c r="CRS59" s="255"/>
      <c r="CRT59" s="255"/>
      <c r="CRU59" s="255"/>
      <c r="CRV59" s="255"/>
      <c r="CRW59" s="255"/>
      <c r="CRX59" s="255"/>
      <c r="CRY59" s="255"/>
      <c r="CRZ59" s="255"/>
      <c r="CSA59" s="255"/>
      <c r="CSB59" s="255"/>
      <c r="CSC59" s="255"/>
      <c r="CSD59" s="255"/>
      <c r="CSE59" s="255"/>
      <c r="CSF59" s="255"/>
      <c r="CSG59" s="255"/>
      <c r="CSH59" s="255"/>
      <c r="CSI59" s="255"/>
      <c r="CSJ59" s="255"/>
      <c r="CSK59" s="255"/>
      <c r="CSL59" s="255"/>
      <c r="CSM59" s="255"/>
      <c r="CSN59" s="255"/>
      <c r="CSO59" s="255"/>
      <c r="CSP59" s="255"/>
      <c r="CSQ59" s="255"/>
      <c r="CSR59" s="255"/>
      <c r="CSS59" s="255"/>
      <c r="CST59" s="255"/>
      <c r="CSU59" s="255"/>
      <c r="CSV59" s="255"/>
      <c r="CSW59" s="255"/>
      <c r="CSX59" s="255"/>
      <c r="CSY59" s="255"/>
      <c r="CSZ59" s="255"/>
      <c r="CTA59" s="255"/>
      <c r="CTB59" s="255"/>
      <c r="CTC59" s="255"/>
      <c r="CTD59" s="255"/>
      <c r="CTE59" s="255"/>
      <c r="CTF59" s="255"/>
      <c r="CTG59" s="255"/>
      <c r="CTH59" s="255"/>
      <c r="CTI59" s="255"/>
      <c r="CTJ59" s="255"/>
      <c r="CTK59" s="255"/>
      <c r="CTL59" s="255"/>
      <c r="CTM59" s="255"/>
      <c r="CTN59" s="255"/>
      <c r="CTO59" s="255"/>
      <c r="CTP59" s="255"/>
      <c r="CTQ59" s="255"/>
      <c r="CTR59" s="255"/>
      <c r="CTS59" s="255"/>
      <c r="CTT59" s="255"/>
      <c r="CTU59" s="255"/>
      <c r="CTV59" s="255"/>
      <c r="CTW59" s="255"/>
      <c r="CTX59" s="255"/>
      <c r="CTY59" s="255"/>
      <c r="CTZ59" s="255"/>
      <c r="CUA59" s="255"/>
      <c r="CUB59" s="255"/>
      <c r="CUC59" s="255"/>
      <c r="CUD59" s="255"/>
      <c r="CUE59" s="255"/>
      <c r="CUF59" s="255"/>
      <c r="CUG59" s="255"/>
      <c r="CUH59" s="255"/>
      <c r="CUI59" s="255"/>
      <c r="CUJ59" s="255"/>
      <c r="CUK59" s="255"/>
      <c r="CUL59" s="255"/>
      <c r="CUM59" s="255"/>
      <c r="CUN59" s="255"/>
      <c r="CUO59" s="255"/>
      <c r="CUP59" s="255"/>
      <c r="CUQ59" s="255"/>
      <c r="CUR59" s="255"/>
      <c r="CUS59" s="255"/>
      <c r="CUT59" s="255"/>
      <c r="CUU59" s="255"/>
      <c r="CUV59" s="255"/>
      <c r="CUW59" s="255"/>
      <c r="CUX59" s="255"/>
      <c r="CUY59" s="255"/>
      <c r="CUZ59" s="255"/>
      <c r="CVA59" s="255"/>
      <c r="CVB59" s="255"/>
      <c r="CVC59" s="255"/>
      <c r="CVD59" s="255"/>
      <c r="CVE59" s="255"/>
      <c r="CVF59" s="255"/>
      <c r="CVG59" s="255"/>
      <c r="CVH59" s="255"/>
      <c r="CVI59" s="255"/>
      <c r="CVJ59" s="255"/>
      <c r="CVK59" s="255"/>
      <c r="CVL59" s="255"/>
      <c r="CVM59" s="255"/>
      <c r="CVN59" s="255"/>
      <c r="CVO59" s="255"/>
      <c r="CVP59" s="255"/>
      <c r="CVQ59" s="255"/>
      <c r="CVR59" s="255"/>
      <c r="CVS59" s="255"/>
      <c r="CVT59" s="255"/>
      <c r="CVU59" s="255"/>
      <c r="CVV59" s="255"/>
      <c r="CVW59" s="255"/>
      <c r="CVX59" s="255"/>
      <c r="CVY59" s="255"/>
      <c r="CVZ59" s="255"/>
      <c r="CWA59" s="255"/>
      <c r="CWB59" s="255"/>
      <c r="CWC59" s="255"/>
      <c r="CWD59" s="255"/>
      <c r="CWE59" s="255"/>
      <c r="CWF59" s="255"/>
      <c r="CWG59" s="255"/>
      <c r="CWH59" s="255"/>
      <c r="CWI59" s="255"/>
      <c r="CWJ59" s="255"/>
      <c r="CWK59" s="255"/>
      <c r="CWL59" s="255"/>
      <c r="CWM59" s="255"/>
      <c r="CWN59" s="255"/>
      <c r="CWO59" s="255"/>
      <c r="CWP59" s="255"/>
      <c r="CWQ59" s="255"/>
      <c r="CWR59" s="255"/>
      <c r="CWS59" s="255"/>
      <c r="CWT59" s="255"/>
      <c r="CWU59" s="255"/>
      <c r="CWV59" s="255"/>
      <c r="CWW59" s="255"/>
      <c r="CWX59" s="255"/>
      <c r="CWY59" s="255"/>
      <c r="CWZ59" s="255"/>
      <c r="CXA59" s="255"/>
      <c r="CXB59" s="255"/>
      <c r="CXC59" s="255"/>
      <c r="CXD59" s="255"/>
      <c r="CXE59" s="255"/>
      <c r="CXF59" s="255"/>
      <c r="CXG59" s="255"/>
      <c r="CXH59" s="255"/>
      <c r="CXI59" s="255"/>
      <c r="CXJ59" s="255"/>
      <c r="CXK59" s="255"/>
      <c r="CXL59" s="255"/>
      <c r="CXM59" s="255"/>
      <c r="CXN59" s="255"/>
      <c r="CXO59" s="255"/>
      <c r="CXP59" s="255"/>
      <c r="CXQ59" s="255"/>
      <c r="CXR59" s="255"/>
      <c r="CXS59" s="255"/>
      <c r="CXT59" s="255"/>
      <c r="CXU59" s="255"/>
      <c r="CXV59" s="255"/>
      <c r="CXW59" s="255"/>
      <c r="CXX59" s="255"/>
      <c r="CXY59" s="255"/>
      <c r="CXZ59" s="255"/>
      <c r="CYA59" s="255"/>
      <c r="CYB59" s="255"/>
      <c r="CYC59" s="255"/>
      <c r="CYD59" s="255"/>
      <c r="CYE59" s="255"/>
      <c r="CYF59" s="255"/>
      <c r="CYG59" s="255"/>
      <c r="CYH59" s="255"/>
      <c r="CYI59" s="255"/>
      <c r="CYJ59" s="255"/>
      <c r="CYK59" s="255"/>
      <c r="CYL59" s="255"/>
      <c r="CYM59" s="255"/>
      <c r="CYN59" s="255"/>
      <c r="CYO59" s="255"/>
      <c r="CYP59" s="255"/>
      <c r="CYQ59" s="255"/>
      <c r="CYR59" s="255"/>
      <c r="CYS59" s="255"/>
      <c r="CYT59" s="255"/>
      <c r="CYU59" s="255"/>
      <c r="CYV59" s="255"/>
      <c r="CYW59" s="255"/>
      <c r="CYX59" s="255"/>
      <c r="CYY59" s="255"/>
      <c r="CYZ59" s="255"/>
      <c r="CZA59" s="255"/>
      <c r="CZB59" s="255"/>
      <c r="CZC59" s="255"/>
      <c r="CZD59" s="255"/>
      <c r="CZE59" s="255"/>
      <c r="CZF59" s="255"/>
      <c r="CZG59" s="255"/>
      <c r="CZH59" s="255"/>
      <c r="CZI59" s="255"/>
      <c r="CZJ59" s="255"/>
      <c r="CZK59" s="255"/>
      <c r="CZL59" s="255"/>
      <c r="CZM59" s="255"/>
      <c r="CZN59" s="255"/>
      <c r="CZO59" s="255"/>
      <c r="CZP59" s="255"/>
      <c r="CZQ59" s="255"/>
      <c r="CZR59" s="255"/>
      <c r="CZS59" s="255"/>
      <c r="CZT59" s="255"/>
      <c r="CZU59" s="255"/>
      <c r="CZV59" s="255"/>
      <c r="CZW59" s="255"/>
      <c r="CZX59" s="255"/>
      <c r="CZY59" s="255"/>
      <c r="CZZ59" s="255"/>
      <c r="DAA59" s="255"/>
      <c r="DAB59" s="255"/>
      <c r="DAC59" s="255"/>
      <c r="DAD59" s="255"/>
      <c r="DAE59" s="255"/>
      <c r="DAF59" s="255"/>
      <c r="DAG59" s="255"/>
      <c r="DAH59" s="255"/>
      <c r="DAI59" s="255"/>
      <c r="DAJ59" s="255"/>
      <c r="DAK59" s="255"/>
      <c r="DAL59" s="255"/>
      <c r="DAM59" s="255"/>
      <c r="DAN59" s="255"/>
      <c r="DAO59" s="255"/>
      <c r="DAP59" s="255"/>
      <c r="DAQ59" s="255"/>
      <c r="DAR59" s="255"/>
      <c r="DAS59" s="255"/>
      <c r="DAT59" s="255"/>
      <c r="DAU59" s="255"/>
      <c r="DAV59" s="255"/>
      <c r="DAW59" s="255"/>
      <c r="DAX59" s="255"/>
      <c r="DAY59" s="255"/>
      <c r="DAZ59" s="255"/>
      <c r="DBA59" s="255"/>
      <c r="DBB59" s="255"/>
      <c r="DBC59" s="255"/>
      <c r="DBD59" s="255"/>
      <c r="DBE59" s="255"/>
      <c r="DBF59" s="255"/>
      <c r="DBG59" s="255"/>
      <c r="DBH59" s="255"/>
      <c r="DBI59" s="255"/>
      <c r="DBJ59" s="255"/>
      <c r="DBK59" s="255"/>
      <c r="DBL59" s="255"/>
      <c r="DBM59" s="255"/>
      <c r="DBN59" s="255"/>
      <c r="DBO59" s="255"/>
      <c r="DBP59" s="255"/>
      <c r="DBQ59" s="255"/>
      <c r="DBR59" s="255"/>
      <c r="DBS59" s="255"/>
      <c r="DBT59" s="255"/>
      <c r="DBU59" s="255"/>
      <c r="DBV59" s="255"/>
      <c r="DBW59" s="255"/>
      <c r="DBX59" s="255"/>
      <c r="DBY59" s="255"/>
      <c r="DBZ59" s="255"/>
      <c r="DCA59" s="255"/>
      <c r="DCB59" s="255"/>
      <c r="DCC59" s="255"/>
      <c r="DCD59" s="255"/>
      <c r="DCE59" s="255"/>
      <c r="DCF59" s="255"/>
      <c r="DCG59" s="255"/>
      <c r="DCH59" s="255"/>
      <c r="DCI59" s="255"/>
      <c r="DCJ59" s="255"/>
      <c r="DCK59" s="255"/>
      <c r="DCL59" s="255"/>
      <c r="DCM59" s="255"/>
      <c r="DCN59" s="255"/>
      <c r="DCO59" s="255"/>
      <c r="DCP59" s="255"/>
      <c r="DCQ59" s="255"/>
      <c r="DCR59" s="255"/>
      <c r="DCS59" s="255"/>
      <c r="DCT59" s="255"/>
      <c r="DCU59" s="255"/>
      <c r="DCV59" s="255"/>
      <c r="DCW59" s="255"/>
      <c r="DCX59" s="255"/>
      <c r="DCY59" s="255"/>
      <c r="DCZ59" s="255"/>
      <c r="DDA59" s="255"/>
      <c r="DDB59" s="255"/>
      <c r="DDC59" s="255"/>
      <c r="DDD59" s="255"/>
      <c r="DDE59" s="255"/>
      <c r="DDF59" s="255"/>
      <c r="DDG59" s="255"/>
      <c r="DDH59" s="255"/>
      <c r="DDI59" s="255"/>
      <c r="DDJ59" s="255"/>
      <c r="DDK59" s="255"/>
      <c r="DDL59" s="255"/>
      <c r="DDM59" s="255"/>
      <c r="DDN59" s="255"/>
      <c r="DDO59" s="255"/>
      <c r="DDP59" s="255"/>
      <c r="DDQ59" s="255"/>
      <c r="DDR59" s="255"/>
      <c r="DDS59" s="255"/>
      <c r="DDT59" s="255"/>
      <c r="DDU59" s="255"/>
      <c r="DDV59" s="255"/>
      <c r="DDW59" s="255"/>
      <c r="DDX59" s="255"/>
      <c r="DDY59" s="255"/>
      <c r="DDZ59" s="255"/>
      <c r="DEA59" s="255"/>
      <c r="DEB59" s="255"/>
      <c r="DEC59" s="255"/>
      <c r="DED59" s="255"/>
      <c r="DEE59" s="255"/>
      <c r="DEF59" s="255"/>
      <c r="DEG59" s="255"/>
      <c r="DEH59" s="255"/>
      <c r="DEI59" s="255"/>
      <c r="DEJ59" s="255"/>
      <c r="DEK59" s="255"/>
      <c r="DEL59" s="255"/>
      <c r="DEM59" s="255"/>
      <c r="DEN59" s="255"/>
      <c r="DEO59" s="255"/>
      <c r="DEP59" s="255"/>
      <c r="DEQ59" s="255"/>
      <c r="DER59" s="255"/>
      <c r="DES59" s="255"/>
      <c r="DET59" s="255"/>
      <c r="DEU59" s="255"/>
      <c r="DEV59" s="255"/>
      <c r="DEW59" s="255"/>
      <c r="DEX59" s="255"/>
      <c r="DEY59" s="255"/>
      <c r="DEZ59" s="255"/>
      <c r="DFA59" s="255"/>
      <c r="DFB59" s="255"/>
      <c r="DFC59" s="255"/>
      <c r="DFD59" s="255"/>
      <c r="DFE59" s="255"/>
      <c r="DFF59" s="255"/>
      <c r="DFG59" s="255"/>
      <c r="DFH59" s="255"/>
      <c r="DFI59" s="255"/>
      <c r="DFJ59" s="255"/>
      <c r="DFK59" s="255"/>
      <c r="DFL59" s="255"/>
      <c r="DFM59" s="255"/>
      <c r="DFN59" s="255"/>
      <c r="DFO59" s="255"/>
      <c r="DFP59" s="255"/>
      <c r="DFQ59" s="255"/>
      <c r="DFR59" s="255"/>
      <c r="DFS59" s="255"/>
      <c r="DFT59" s="255"/>
      <c r="DFU59" s="255"/>
      <c r="DFV59" s="255"/>
      <c r="DFW59" s="255"/>
      <c r="DFX59" s="255"/>
      <c r="DFY59" s="255"/>
      <c r="DFZ59" s="255"/>
      <c r="DGA59" s="255"/>
      <c r="DGB59" s="255"/>
      <c r="DGC59" s="255"/>
      <c r="DGD59" s="255"/>
      <c r="DGE59" s="255"/>
      <c r="DGF59" s="255"/>
      <c r="DGG59" s="255"/>
      <c r="DGH59" s="255"/>
      <c r="DGI59" s="255"/>
      <c r="DGJ59" s="255"/>
      <c r="DGK59" s="255"/>
      <c r="DGL59" s="255"/>
      <c r="DGM59" s="255"/>
      <c r="DGN59" s="255"/>
      <c r="DGO59" s="255"/>
      <c r="DGP59" s="255"/>
      <c r="DGQ59" s="255"/>
      <c r="DGR59" s="255"/>
      <c r="DGS59" s="255"/>
      <c r="DGT59" s="255"/>
      <c r="DGU59" s="255"/>
      <c r="DGV59" s="255"/>
      <c r="DGW59" s="255"/>
      <c r="DGX59" s="255"/>
      <c r="DGY59" s="255"/>
      <c r="DGZ59" s="255"/>
      <c r="DHA59" s="255"/>
      <c r="DHB59" s="255"/>
      <c r="DHC59" s="255"/>
      <c r="DHD59" s="255"/>
      <c r="DHE59" s="255"/>
      <c r="DHF59" s="255"/>
      <c r="DHG59" s="255"/>
      <c r="DHH59" s="255"/>
      <c r="DHI59" s="255"/>
      <c r="DHJ59" s="255"/>
      <c r="DHK59" s="255"/>
      <c r="DHL59" s="255"/>
      <c r="DHM59" s="255"/>
      <c r="DHN59" s="255"/>
      <c r="DHO59" s="255"/>
      <c r="DHP59" s="255"/>
      <c r="DHQ59" s="255"/>
      <c r="DHR59" s="255"/>
      <c r="DHS59" s="255"/>
      <c r="DHT59" s="255"/>
      <c r="DHU59" s="255"/>
      <c r="DHV59" s="255"/>
      <c r="DHW59" s="255"/>
      <c r="DHX59" s="255"/>
      <c r="DHY59" s="255"/>
      <c r="DHZ59" s="255"/>
      <c r="DIA59" s="255"/>
      <c r="DIB59" s="255"/>
      <c r="DIC59" s="255"/>
      <c r="DID59" s="255"/>
      <c r="DIE59" s="255"/>
      <c r="DIF59" s="255"/>
      <c r="DIG59" s="255"/>
      <c r="DIH59" s="255"/>
      <c r="DII59" s="255"/>
      <c r="DIJ59" s="255"/>
      <c r="DIK59" s="255"/>
      <c r="DIL59" s="255"/>
      <c r="DIM59" s="255"/>
      <c r="DIN59" s="255"/>
      <c r="DIO59" s="255"/>
      <c r="DIP59" s="255"/>
      <c r="DIQ59" s="255"/>
      <c r="DIR59" s="255"/>
      <c r="DIS59" s="255"/>
      <c r="DIT59" s="255"/>
      <c r="DIU59" s="255"/>
      <c r="DIV59" s="255"/>
      <c r="DIW59" s="255"/>
      <c r="DIX59" s="255"/>
      <c r="DIY59" s="255"/>
      <c r="DIZ59" s="255"/>
      <c r="DJA59" s="255"/>
      <c r="DJB59" s="255"/>
      <c r="DJC59" s="255"/>
      <c r="DJD59" s="255"/>
      <c r="DJE59" s="255"/>
      <c r="DJF59" s="255"/>
      <c r="DJG59" s="255"/>
      <c r="DJH59" s="255"/>
      <c r="DJI59" s="255"/>
      <c r="DJJ59" s="255"/>
      <c r="DJK59" s="255"/>
      <c r="DJL59" s="255"/>
      <c r="DJM59" s="255"/>
      <c r="DJN59" s="255"/>
      <c r="DJO59" s="255"/>
      <c r="DJP59" s="255"/>
      <c r="DJQ59" s="255"/>
      <c r="DJR59" s="255"/>
      <c r="DJS59" s="255"/>
      <c r="DJT59" s="255"/>
      <c r="DJU59" s="255"/>
      <c r="DJV59" s="255"/>
      <c r="DJW59" s="255"/>
      <c r="DJX59" s="255"/>
      <c r="DJY59" s="255"/>
      <c r="DJZ59" s="255"/>
      <c r="DKA59" s="255"/>
      <c r="DKB59" s="255"/>
      <c r="DKC59" s="255"/>
      <c r="DKD59" s="255"/>
      <c r="DKE59" s="255"/>
      <c r="DKF59" s="255"/>
      <c r="DKG59" s="255"/>
      <c r="DKH59" s="255"/>
      <c r="DKI59" s="255"/>
      <c r="DKJ59" s="255"/>
      <c r="DKK59" s="255"/>
      <c r="DKL59" s="255"/>
      <c r="DKM59" s="255"/>
      <c r="DKN59" s="255"/>
      <c r="DKO59" s="255"/>
      <c r="DKP59" s="255"/>
      <c r="DKQ59" s="255"/>
      <c r="DKR59" s="255"/>
      <c r="DKS59" s="255"/>
      <c r="DKT59" s="255"/>
      <c r="DKU59" s="255"/>
      <c r="DKV59" s="255"/>
      <c r="DKW59" s="255"/>
      <c r="DKX59" s="255"/>
      <c r="DKY59" s="255"/>
      <c r="DKZ59" s="255"/>
      <c r="DLA59" s="255"/>
      <c r="DLB59" s="255"/>
      <c r="DLC59" s="255"/>
      <c r="DLD59" s="255"/>
      <c r="DLE59" s="255"/>
      <c r="DLF59" s="255"/>
      <c r="DLG59" s="255"/>
      <c r="DLH59" s="255"/>
      <c r="DLI59" s="255"/>
      <c r="DLJ59" s="255"/>
      <c r="DLK59" s="255"/>
      <c r="DLL59" s="255"/>
      <c r="DLM59" s="255"/>
      <c r="DLN59" s="255"/>
      <c r="DLO59" s="255"/>
      <c r="DLP59" s="255"/>
      <c r="DLQ59" s="255"/>
      <c r="DLR59" s="255"/>
      <c r="DLS59" s="255"/>
      <c r="DLT59" s="255"/>
      <c r="DLU59" s="255"/>
      <c r="DLV59" s="255"/>
      <c r="DLW59" s="255"/>
      <c r="DLX59" s="255"/>
      <c r="DLY59" s="255"/>
      <c r="DLZ59" s="255"/>
      <c r="DMA59" s="255"/>
      <c r="DMB59" s="255"/>
      <c r="DMC59" s="255"/>
      <c r="DMD59" s="255"/>
      <c r="DME59" s="255"/>
      <c r="DMF59" s="255"/>
      <c r="DMG59" s="255"/>
      <c r="DMH59" s="255"/>
      <c r="DMI59" s="255"/>
      <c r="DMJ59" s="255"/>
      <c r="DMK59" s="255"/>
      <c r="DML59" s="255"/>
      <c r="DMM59" s="255"/>
      <c r="DMN59" s="255"/>
      <c r="DMO59" s="255"/>
      <c r="DMP59" s="255"/>
      <c r="DMQ59" s="255"/>
      <c r="DMR59" s="255"/>
      <c r="DMS59" s="255"/>
      <c r="DMT59" s="255"/>
      <c r="DMU59" s="255"/>
      <c r="DMV59" s="255"/>
      <c r="DMW59" s="255"/>
      <c r="DMX59" s="255"/>
      <c r="DMY59" s="255"/>
      <c r="DMZ59" s="255"/>
      <c r="DNA59" s="255"/>
      <c r="DNB59" s="255"/>
      <c r="DNC59" s="255"/>
      <c r="DND59" s="255"/>
      <c r="DNE59" s="255"/>
      <c r="DNF59" s="255"/>
      <c r="DNG59" s="255"/>
      <c r="DNH59" s="255"/>
      <c r="DNI59" s="255"/>
      <c r="DNJ59" s="255"/>
      <c r="DNK59" s="255"/>
      <c r="DNL59" s="255"/>
      <c r="DNM59" s="255"/>
      <c r="DNN59" s="255"/>
      <c r="DNO59" s="255"/>
      <c r="DNP59" s="255"/>
      <c r="DNQ59" s="255"/>
      <c r="DNR59" s="255"/>
      <c r="DNS59" s="255"/>
      <c r="DNT59" s="255"/>
      <c r="DNU59" s="255"/>
      <c r="DNV59" s="255"/>
      <c r="DNW59" s="255"/>
      <c r="DNX59" s="255"/>
      <c r="DNY59" s="255"/>
      <c r="DNZ59" s="255"/>
      <c r="DOA59" s="255"/>
      <c r="DOB59" s="255"/>
      <c r="DOC59" s="255"/>
      <c r="DOD59" s="255"/>
      <c r="DOE59" s="255"/>
      <c r="DOF59" s="255"/>
      <c r="DOG59" s="255"/>
      <c r="DOH59" s="255"/>
      <c r="DOI59" s="255"/>
      <c r="DOJ59" s="255"/>
      <c r="DOK59" s="255"/>
      <c r="DOL59" s="255"/>
      <c r="DOM59" s="255"/>
      <c r="DON59" s="255"/>
      <c r="DOO59" s="255"/>
      <c r="DOP59" s="255"/>
      <c r="DOQ59" s="255"/>
      <c r="DOR59" s="255"/>
      <c r="DOS59" s="255"/>
      <c r="DOT59" s="255"/>
      <c r="DOU59" s="255"/>
      <c r="DOV59" s="255"/>
      <c r="DOW59" s="255"/>
      <c r="DOX59" s="255"/>
      <c r="DOY59" s="255"/>
      <c r="DOZ59" s="255"/>
      <c r="DPA59" s="255"/>
      <c r="DPB59" s="255"/>
      <c r="DPC59" s="255"/>
      <c r="DPD59" s="255"/>
      <c r="DPE59" s="255"/>
      <c r="DPF59" s="255"/>
      <c r="DPG59" s="255"/>
      <c r="DPH59" s="255"/>
      <c r="DPI59" s="255"/>
      <c r="DPJ59" s="255"/>
      <c r="DPK59" s="255"/>
      <c r="DPL59" s="255"/>
      <c r="DPM59" s="255"/>
      <c r="DPN59" s="255"/>
      <c r="DPO59" s="255"/>
      <c r="DPP59" s="255"/>
      <c r="DPQ59" s="255"/>
      <c r="DPR59" s="255"/>
      <c r="DPS59" s="255"/>
      <c r="DPT59" s="255"/>
      <c r="DPU59" s="255"/>
      <c r="DPV59" s="255"/>
      <c r="DPW59" s="255"/>
      <c r="DPX59" s="255"/>
      <c r="DPY59" s="255"/>
      <c r="DPZ59" s="255"/>
      <c r="DQA59" s="255"/>
      <c r="DQB59" s="255"/>
      <c r="DQC59" s="255"/>
      <c r="DQD59" s="255"/>
      <c r="DQE59" s="255"/>
      <c r="DQF59" s="255"/>
      <c r="DQG59" s="255"/>
      <c r="DQH59" s="255"/>
      <c r="DQI59" s="255"/>
      <c r="DQJ59" s="255"/>
      <c r="DQK59" s="255"/>
      <c r="DQL59" s="255"/>
      <c r="DQM59" s="255"/>
      <c r="DQN59" s="255"/>
      <c r="DQO59" s="255"/>
      <c r="DQP59" s="255"/>
      <c r="DQQ59" s="255"/>
      <c r="DQR59" s="255"/>
      <c r="DQS59" s="255"/>
      <c r="DQT59" s="255"/>
      <c r="DQU59" s="255"/>
      <c r="DQV59" s="255"/>
      <c r="DQW59" s="255"/>
      <c r="DQX59" s="255"/>
      <c r="DQY59" s="255"/>
      <c r="DQZ59" s="255"/>
      <c r="DRA59" s="255"/>
      <c r="DRB59" s="255"/>
      <c r="DRC59" s="255"/>
      <c r="DRD59" s="255"/>
      <c r="DRE59" s="255"/>
      <c r="DRF59" s="255"/>
      <c r="DRG59" s="255"/>
      <c r="DRH59" s="255"/>
      <c r="DRI59" s="255"/>
      <c r="DRJ59" s="255"/>
      <c r="DRK59" s="255"/>
      <c r="DRL59" s="255"/>
      <c r="DRM59" s="255"/>
      <c r="DRN59" s="255"/>
      <c r="DRO59" s="255"/>
      <c r="DRP59" s="255"/>
      <c r="DRQ59" s="255"/>
      <c r="DRR59" s="255"/>
      <c r="DRS59" s="255"/>
      <c r="DRT59" s="255"/>
      <c r="DRU59" s="255"/>
      <c r="DRV59" s="255"/>
      <c r="DRW59" s="255"/>
      <c r="DRX59" s="255"/>
      <c r="DRY59" s="255"/>
      <c r="DRZ59" s="255"/>
      <c r="DSA59" s="255"/>
      <c r="DSB59" s="255"/>
      <c r="DSC59" s="255"/>
      <c r="DSD59" s="255"/>
      <c r="DSE59" s="255"/>
      <c r="DSF59" s="255"/>
      <c r="DSG59" s="255"/>
      <c r="DSH59" s="255"/>
      <c r="DSI59" s="255"/>
      <c r="DSJ59" s="255"/>
      <c r="DSK59" s="255"/>
      <c r="DSL59" s="255"/>
      <c r="DSM59" s="255"/>
      <c r="DSN59" s="255"/>
      <c r="DSO59" s="255"/>
      <c r="DSP59" s="255"/>
      <c r="DSQ59" s="255"/>
      <c r="DSR59" s="255"/>
      <c r="DSS59" s="255"/>
      <c r="DST59" s="255"/>
      <c r="DSU59" s="255"/>
      <c r="DSV59" s="255"/>
      <c r="DSW59" s="255"/>
      <c r="DSX59" s="255"/>
      <c r="DSY59" s="255"/>
      <c r="DSZ59" s="255"/>
      <c r="DTA59" s="255"/>
      <c r="DTB59" s="255"/>
      <c r="DTC59" s="255"/>
      <c r="DTD59" s="255"/>
      <c r="DTE59" s="255"/>
      <c r="DTF59" s="255"/>
      <c r="DTG59" s="255"/>
      <c r="DTH59" s="255"/>
      <c r="DTI59" s="255"/>
      <c r="DTJ59" s="255"/>
      <c r="DTK59" s="255"/>
      <c r="DTL59" s="255"/>
      <c r="DTM59" s="255"/>
      <c r="DTN59" s="255"/>
      <c r="DTO59" s="255"/>
      <c r="DTP59" s="255"/>
      <c r="DTQ59" s="255"/>
      <c r="DTR59" s="255"/>
      <c r="DTS59" s="255"/>
      <c r="DTT59" s="255"/>
      <c r="DTU59" s="255"/>
      <c r="DTV59" s="255"/>
      <c r="DTW59" s="255"/>
      <c r="DTX59" s="255"/>
      <c r="DTY59" s="255"/>
      <c r="DTZ59" s="255"/>
      <c r="DUA59" s="255"/>
      <c r="DUB59" s="255"/>
      <c r="DUC59" s="255"/>
      <c r="DUD59" s="255"/>
      <c r="DUE59" s="255"/>
      <c r="DUF59" s="255"/>
      <c r="DUG59" s="255"/>
      <c r="DUH59" s="255"/>
      <c r="DUI59" s="255"/>
      <c r="DUJ59" s="255"/>
      <c r="DUK59" s="255"/>
      <c r="DUL59" s="255"/>
      <c r="DUM59" s="255"/>
      <c r="DUN59" s="255"/>
      <c r="DUO59" s="255"/>
      <c r="DUP59" s="255"/>
      <c r="DUQ59" s="255"/>
      <c r="DUR59" s="255"/>
      <c r="DUS59" s="255"/>
      <c r="DUT59" s="255"/>
      <c r="DUU59" s="255"/>
      <c r="DUV59" s="255"/>
      <c r="DUW59" s="255"/>
      <c r="DUX59" s="255"/>
      <c r="DUY59" s="255"/>
      <c r="DUZ59" s="255"/>
      <c r="DVA59" s="255"/>
      <c r="DVB59" s="255"/>
      <c r="DVC59" s="255"/>
      <c r="DVD59" s="255"/>
      <c r="DVE59" s="255"/>
      <c r="DVF59" s="255"/>
      <c r="DVG59" s="255"/>
      <c r="DVH59" s="255"/>
      <c r="DVI59" s="255"/>
      <c r="DVJ59" s="255"/>
      <c r="DVK59" s="255"/>
      <c r="DVL59" s="255"/>
      <c r="DVM59" s="255"/>
      <c r="DVN59" s="255"/>
      <c r="DVO59" s="255"/>
      <c r="DVP59" s="255"/>
      <c r="DVQ59" s="255"/>
      <c r="DVR59" s="255"/>
      <c r="DVS59" s="255"/>
      <c r="DVT59" s="255"/>
      <c r="DVU59" s="255"/>
      <c r="DVV59" s="255"/>
      <c r="DVW59" s="255"/>
      <c r="DVX59" s="255"/>
      <c r="DVY59" s="255"/>
      <c r="DVZ59" s="255"/>
      <c r="DWA59" s="255"/>
      <c r="DWB59" s="255"/>
      <c r="DWC59" s="255"/>
      <c r="DWD59" s="255"/>
      <c r="DWE59" s="255"/>
      <c r="DWF59" s="255"/>
      <c r="DWG59" s="255"/>
      <c r="DWH59" s="255"/>
      <c r="DWI59" s="255"/>
      <c r="DWJ59" s="255"/>
      <c r="DWK59" s="255"/>
      <c r="DWL59" s="255"/>
      <c r="DWM59" s="255"/>
      <c r="DWN59" s="255"/>
      <c r="DWO59" s="255"/>
      <c r="DWP59" s="255"/>
      <c r="DWQ59" s="255"/>
      <c r="DWR59" s="255"/>
      <c r="DWS59" s="255"/>
      <c r="DWT59" s="255"/>
      <c r="DWU59" s="255"/>
      <c r="DWV59" s="255"/>
      <c r="DWW59" s="255"/>
      <c r="DWX59" s="255"/>
      <c r="DWY59" s="255"/>
      <c r="DWZ59" s="255"/>
      <c r="DXA59" s="255"/>
      <c r="DXB59" s="255"/>
      <c r="DXC59" s="255"/>
      <c r="DXD59" s="255"/>
      <c r="DXE59" s="255"/>
      <c r="DXF59" s="255"/>
      <c r="DXG59" s="255"/>
      <c r="DXH59" s="255"/>
      <c r="DXI59" s="255"/>
      <c r="DXJ59" s="255"/>
      <c r="DXK59" s="255"/>
      <c r="DXL59" s="255"/>
      <c r="DXM59" s="255"/>
      <c r="DXN59" s="255"/>
      <c r="DXO59" s="255"/>
      <c r="DXP59" s="255"/>
      <c r="DXQ59" s="255"/>
      <c r="DXR59" s="255"/>
      <c r="DXS59" s="255"/>
      <c r="DXT59" s="255"/>
      <c r="DXU59" s="255"/>
      <c r="DXV59" s="255"/>
      <c r="DXW59" s="255"/>
      <c r="DXX59" s="255"/>
      <c r="DXY59" s="255"/>
      <c r="DXZ59" s="255"/>
      <c r="DYA59" s="255"/>
      <c r="DYB59" s="255"/>
      <c r="DYC59" s="255"/>
      <c r="DYD59" s="255"/>
      <c r="DYE59" s="255"/>
      <c r="DYF59" s="255"/>
      <c r="DYG59" s="255"/>
      <c r="DYH59" s="255"/>
      <c r="DYI59" s="255"/>
      <c r="DYJ59" s="255"/>
      <c r="DYK59" s="255"/>
      <c r="DYL59" s="255"/>
      <c r="DYM59" s="255"/>
      <c r="DYN59" s="255"/>
      <c r="DYO59" s="255"/>
      <c r="DYP59" s="255"/>
      <c r="DYQ59" s="255"/>
      <c r="DYR59" s="255"/>
      <c r="DYS59" s="255"/>
      <c r="DYT59" s="255"/>
      <c r="DYU59" s="255"/>
      <c r="DYV59" s="255"/>
      <c r="DYW59" s="255"/>
      <c r="DYX59" s="255"/>
      <c r="DYY59" s="255"/>
      <c r="DYZ59" s="255"/>
      <c r="DZA59" s="255"/>
      <c r="DZB59" s="255"/>
      <c r="DZC59" s="255"/>
      <c r="DZD59" s="255"/>
      <c r="DZE59" s="255"/>
      <c r="DZF59" s="255"/>
      <c r="DZG59" s="255"/>
      <c r="DZH59" s="255"/>
      <c r="DZI59" s="255"/>
      <c r="DZJ59" s="255"/>
      <c r="DZK59" s="255"/>
      <c r="DZL59" s="255"/>
      <c r="DZM59" s="255"/>
      <c r="DZN59" s="255"/>
      <c r="DZO59" s="255"/>
      <c r="DZP59" s="255"/>
      <c r="DZQ59" s="255"/>
      <c r="DZR59" s="255"/>
      <c r="DZS59" s="255"/>
      <c r="DZT59" s="255"/>
      <c r="DZU59" s="255"/>
      <c r="DZV59" s="255"/>
      <c r="DZW59" s="255"/>
      <c r="DZX59" s="255"/>
      <c r="DZY59" s="255"/>
      <c r="DZZ59" s="255"/>
      <c r="EAA59" s="255"/>
      <c r="EAB59" s="255"/>
      <c r="EAC59" s="255"/>
      <c r="EAD59" s="255"/>
      <c r="EAE59" s="255"/>
      <c r="EAF59" s="255"/>
      <c r="EAG59" s="255"/>
      <c r="EAH59" s="255"/>
      <c r="EAI59" s="255"/>
      <c r="EAJ59" s="255"/>
      <c r="EAK59" s="255"/>
      <c r="EAL59" s="255"/>
      <c r="EAM59" s="255"/>
      <c r="EAN59" s="255"/>
      <c r="EAO59" s="255"/>
      <c r="EAP59" s="255"/>
      <c r="EAQ59" s="255"/>
      <c r="EAR59" s="255"/>
      <c r="EAS59" s="255"/>
      <c r="EAT59" s="255"/>
      <c r="EAU59" s="255"/>
      <c r="EAV59" s="255"/>
      <c r="EAW59" s="255"/>
      <c r="EAX59" s="255"/>
      <c r="EAY59" s="255"/>
      <c r="EAZ59" s="255"/>
      <c r="EBA59" s="255"/>
      <c r="EBB59" s="255"/>
      <c r="EBC59" s="255"/>
      <c r="EBD59" s="255"/>
      <c r="EBE59" s="255"/>
      <c r="EBF59" s="255"/>
      <c r="EBG59" s="255"/>
      <c r="EBH59" s="255"/>
      <c r="EBI59" s="255"/>
      <c r="EBJ59" s="255"/>
      <c r="EBK59" s="255"/>
      <c r="EBL59" s="255"/>
      <c r="EBM59" s="255"/>
      <c r="EBN59" s="255"/>
      <c r="EBO59" s="255"/>
      <c r="EBP59" s="255"/>
      <c r="EBQ59" s="255"/>
      <c r="EBR59" s="255"/>
      <c r="EBS59" s="255"/>
      <c r="EBT59" s="255"/>
      <c r="EBU59" s="255"/>
      <c r="EBV59" s="255"/>
      <c r="EBW59" s="255"/>
      <c r="EBX59" s="255"/>
      <c r="EBY59" s="255"/>
      <c r="EBZ59" s="255"/>
      <c r="ECA59" s="255"/>
      <c r="ECB59" s="255"/>
      <c r="ECC59" s="255"/>
      <c r="ECD59" s="255"/>
      <c r="ECE59" s="255"/>
      <c r="ECF59" s="255"/>
      <c r="ECG59" s="255"/>
      <c r="ECH59" s="255"/>
      <c r="ECI59" s="255"/>
      <c r="ECJ59" s="255"/>
      <c r="ECK59" s="255"/>
      <c r="ECL59" s="255"/>
      <c r="ECM59" s="255"/>
      <c r="ECN59" s="255"/>
      <c r="ECO59" s="255"/>
      <c r="ECP59" s="255"/>
      <c r="ECQ59" s="255"/>
      <c r="ECR59" s="255"/>
      <c r="ECS59" s="255"/>
      <c r="ECT59" s="255"/>
      <c r="ECU59" s="255"/>
      <c r="ECV59" s="255"/>
      <c r="ECW59" s="255"/>
      <c r="ECX59" s="255"/>
      <c r="ECY59" s="255"/>
      <c r="ECZ59" s="255"/>
      <c r="EDA59" s="255"/>
      <c r="EDB59" s="255"/>
      <c r="EDC59" s="255"/>
      <c r="EDD59" s="255"/>
      <c r="EDE59" s="255"/>
      <c r="EDF59" s="255"/>
      <c r="EDG59" s="255"/>
      <c r="EDH59" s="255"/>
      <c r="EDI59" s="255"/>
      <c r="EDJ59" s="255"/>
      <c r="EDK59" s="255"/>
      <c r="EDL59" s="255"/>
      <c r="EDM59" s="255"/>
      <c r="EDN59" s="255"/>
      <c r="EDO59" s="255"/>
      <c r="EDP59" s="255"/>
      <c r="EDQ59" s="255"/>
      <c r="EDR59" s="255"/>
      <c r="EDS59" s="255"/>
      <c r="EDT59" s="255"/>
      <c r="EDU59" s="255"/>
      <c r="EDV59" s="255"/>
      <c r="EDW59" s="255"/>
      <c r="EDX59" s="255"/>
      <c r="EDY59" s="255"/>
      <c r="EDZ59" s="255"/>
      <c r="EEA59" s="255"/>
      <c r="EEB59" s="255"/>
      <c r="EEC59" s="255"/>
      <c r="EED59" s="255"/>
      <c r="EEE59" s="255"/>
      <c r="EEF59" s="255"/>
      <c r="EEG59" s="255"/>
      <c r="EEH59" s="255"/>
      <c r="EEI59" s="255"/>
      <c r="EEJ59" s="255"/>
      <c r="EEK59" s="255"/>
      <c r="EEL59" s="255"/>
      <c r="EEM59" s="255"/>
      <c r="EEN59" s="255"/>
      <c r="EEO59" s="255"/>
      <c r="EEP59" s="255"/>
      <c r="EEQ59" s="255"/>
      <c r="EER59" s="255"/>
      <c r="EES59" s="255"/>
      <c r="EET59" s="255"/>
      <c r="EEU59" s="255"/>
      <c r="EEV59" s="255"/>
      <c r="EEW59" s="255"/>
      <c r="EEX59" s="255"/>
      <c r="EEY59" s="255"/>
      <c r="EEZ59" s="255"/>
      <c r="EFA59" s="255"/>
      <c r="EFB59" s="255"/>
      <c r="EFC59" s="255"/>
      <c r="EFD59" s="255"/>
      <c r="EFE59" s="255"/>
      <c r="EFF59" s="255"/>
      <c r="EFG59" s="255"/>
      <c r="EFH59" s="255"/>
      <c r="EFI59" s="255"/>
      <c r="EFJ59" s="255"/>
      <c r="EFK59" s="255"/>
      <c r="EFL59" s="255"/>
      <c r="EFM59" s="255"/>
      <c r="EFN59" s="255"/>
      <c r="EFO59" s="255"/>
      <c r="EFP59" s="255"/>
      <c r="EFQ59" s="255"/>
      <c r="EFR59" s="255"/>
      <c r="EFS59" s="255"/>
      <c r="EFT59" s="255"/>
      <c r="EFU59" s="255"/>
      <c r="EFV59" s="255"/>
      <c r="EFW59" s="255"/>
      <c r="EFX59" s="255"/>
      <c r="EFY59" s="255"/>
      <c r="EFZ59" s="255"/>
      <c r="EGA59" s="255"/>
      <c r="EGB59" s="255"/>
      <c r="EGC59" s="255"/>
      <c r="EGD59" s="255"/>
      <c r="EGE59" s="255"/>
      <c r="EGF59" s="255"/>
      <c r="EGG59" s="255"/>
      <c r="EGH59" s="255"/>
      <c r="EGI59" s="255"/>
      <c r="EGJ59" s="255"/>
      <c r="EGK59" s="255"/>
      <c r="EGL59" s="255"/>
      <c r="EGM59" s="255"/>
      <c r="EGN59" s="255"/>
      <c r="EGO59" s="255"/>
      <c r="EGP59" s="255"/>
      <c r="EGQ59" s="255"/>
      <c r="EGR59" s="255"/>
      <c r="EGS59" s="255"/>
      <c r="EGT59" s="255"/>
      <c r="EGU59" s="255"/>
      <c r="EGV59" s="255"/>
      <c r="EGW59" s="255"/>
      <c r="EGX59" s="255"/>
      <c r="EGY59" s="255"/>
      <c r="EGZ59" s="255"/>
      <c r="EHA59" s="255"/>
      <c r="EHB59" s="255"/>
      <c r="EHC59" s="255"/>
      <c r="EHD59" s="255"/>
      <c r="EHE59" s="255"/>
      <c r="EHF59" s="255"/>
      <c r="EHG59" s="255"/>
      <c r="EHH59" s="255"/>
      <c r="EHI59" s="255"/>
      <c r="EHJ59" s="255"/>
      <c r="EHK59" s="255"/>
      <c r="EHL59" s="255"/>
      <c r="EHM59" s="255"/>
      <c r="EHN59" s="255"/>
      <c r="EHO59" s="255"/>
      <c r="EHP59" s="255"/>
      <c r="EHQ59" s="255"/>
      <c r="EHR59" s="255"/>
      <c r="EHS59" s="255"/>
      <c r="EHT59" s="255"/>
      <c r="EHU59" s="255"/>
      <c r="EHV59" s="255"/>
      <c r="EHW59" s="255"/>
      <c r="EHX59" s="255"/>
      <c r="EHY59" s="255"/>
      <c r="EHZ59" s="255"/>
      <c r="EIA59" s="255"/>
      <c r="EIB59" s="255"/>
      <c r="EIC59" s="255"/>
      <c r="EID59" s="255"/>
      <c r="EIE59" s="255"/>
      <c r="EIF59" s="255"/>
      <c r="EIG59" s="255"/>
      <c r="EIH59" s="255"/>
      <c r="EII59" s="255"/>
      <c r="EIJ59" s="255"/>
      <c r="EIK59" s="255"/>
      <c r="EIL59" s="255"/>
      <c r="EIM59" s="255"/>
      <c r="EIN59" s="255"/>
      <c r="EIO59" s="255"/>
      <c r="EIP59" s="255"/>
      <c r="EIQ59" s="255"/>
      <c r="EIR59" s="255"/>
      <c r="EIS59" s="255"/>
      <c r="EIT59" s="255"/>
      <c r="EIU59" s="255"/>
      <c r="EIV59" s="255"/>
      <c r="EIW59" s="255"/>
      <c r="EIX59" s="255"/>
      <c r="EIY59" s="255"/>
      <c r="EIZ59" s="255"/>
      <c r="EJA59" s="255"/>
      <c r="EJB59" s="255"/>
      <c r="EJC59" s="255"/>
      <c r="EJD59" s="255"/>
      <c r="EJE59" s="255"/>
      <c r="EJF59" s="255"/>
      <c r="EJG59" s="255"/>
      <c r="EJH59" s="255"/>
      <c r="EJI59" s="255"/>
      <c r="EJJ59" s="255"/>
      <c r="EJK59" s="255"/>
      <c r="EJL59" s="255"/>
      <c r="EJM59" s="255"/>
      <c r="EJN59" s="255"/>
      <c r="EJO59" s="255"/>
      <c r="EJP59" s="255"/>
      <c r="EJQ59" s="255"/>
      <c r="EJR59" s="255"/>
      <c r="EJS59" s="255"/>
      <c r="EJT59" s="255"/>
      <c r="EJU59" s="255"/>
      <c r="EJV59" s="255"/>
      <c r="EJW59" s="255"/>
      <c r="EJX59" s="255"/>
      <c r="EJY59" s="255"/>
      <c r="EJZ59" s="255"/>
      <c r="EKA59" s="255"/>
      <c r="EKB59" s="255"/>
      <c r="EKC59" s="255"/>
      <c r="EKD59" s="255"/>
      <c r="EKE59" s="255"/>
      <c r="EKF59" s="255"/>
      <c r="EKG59" s="255"/>
      <c r="EKH59" s="255"/>
      <c r="EKI59" s="255"/>
      <c r="EKJ59" s="255"/>
      <c r="EKK59" s="255"/>
      <c r="EKL59" s="255"/>
      <c r="EKM59" s="255"/>
      <c r="EKN59" s="255"/>
      <c r="EKO59" s="255"/>
      <c r="EKP59" s="255"/>
      <c r="EKQ59" s="255"/>
      <c r="EKR59" s="255"/>
      <c r="EKS59" s="255"/>
      <c r="EKT59" s="255"/>
      <c r="EKU59" s="255"/>
      <c r="EKV59" s="255"/>
      <c r="EKW59" s="255"/>
      <c r="EKX59" s="255"/>
      <c r="EKY59" s="255"/>
      <c r="EKZ59" s="255"/>
      <c r="ELA59" s="255"/>
      <c r="ELB59" s="255"/>
      <c r="ELC59" s="255"/>
      <c r="ELD59" s="255"/>
      <c r="ELE59" s="255"/>
      <c r="ELF59" s="255"/>
      <c r="ELG59" s="255"/>
      <c r="ELH59" s="255"/>
      <c r="ELI59" s="255"/>
      <c r="ELJ59" s="255"/>
      <c r="ELK59" s="255"/>
      <c r="ELL59" s="255"/>
      <c r="ELM59" s="255"/>
      <c r="ELN59" s="255"/>
      <c r="ELO59" s="255"/>
      <c r="ELP59" s="255"/>
      <c r="ELQ59" s="255"/>
      <c r="ELR59" s="255"/>
      <c r="ELS59" s="255"/>
      <c r="ELT59" s="255"/>
      <c r="ELU59" s="255"/>
      <c r="ELV59" s="255"/>
      <c r="ELW59" s="255"/>
      <c r="ELX59" s="255"/>
      <c r="ELY59" s="255"/>
      <c r="ELZ59" s="255"/>
      <c r="EMA59" s="255"/>
      <c r="EMB59" s="255"/>
      <c r="EMC59" s="255"/>
      <c r="EMD59" s="255"/>
      <c r="EME59" s="255"/>
      <c r="EMF59" s="255"/>
      <c r="EMG59" s="255"/>
      <c r="EMH59" s="255"/>
      <c r="EMI59" s="255"/>
      <c r="EMJ59" s="255"/>
      <c r="EMK59" s="255"/>
      <c r="EML59" s="255"/>
      <c r="EMM59" s="255"/>
      <c r="EMN59" s="255"/>
      <c r="EMO59" s="255"/>
      <c r="EMP59" s="255"/>
      <c r="EMQ59" s="255"/>
      <c r="EMR59" s="255"/>
      <c r="EMS59" s="255"/>
      <c r="EMT59" s="255"/>
      <c r="EMU59" s="255"/>
      <c r="EMV59" s="255"/>
      <c r="EMW59" s="255"/>
      <c r="EMX59" s="255"/>
      <c r="EMY59" s="255"/>
      <c r="EMZ59" s="255"/>
      <c r="ENA59" s="255"/>
      <c r="ENB59" s="255"/>
      <c r="ENC59" s="255"/>
      <c r="END59" s="255"/>
      <c r="ENE59" s="255"/>
      <c r="ENF59" s="255"/>
      <c r="ENG59" s="255"/>
      <c r="ENH59" s="255"/>
      <c r="ENI59" s="255"/>
      <c r="ENJ59" s="255"/>
      <c r="ENK59" s="255"/>
      <c r="ENL59" s="255"/>
      <c r="ENM59" s="255"/>
      <c r="ENN59" s="255"/>
      <c r="ENO59" s="255"/>
      <c r="ENP59" s="255"/>
      <c r="ENQ59" s="255"/>
      <c r="ENR59" s="255"/>
      <c r="ENS59" s="255"/>
      <c r="ENT59" s="255"/>
      <c r="ENU59" s="255"/>
      <c r="ENV59" s="255"/>
      <c r="ENW59" s="255"/>
      <c r="ENX59" s="255"/>
      <c r="ENY59" s="255"/>
      <c r="ENZ59" s="255"/>
      <c r="EOA59" s="255"/>
      <c r="EOB59" s="255"/>
      <c r="EOC59" s="255"/>
      <c r="EOD59" s="255"/>
      <c r="EOE59" s="255"/>
      <c r="EOF59" s="255"/>
      <c r="EOG59" s="255"/>
      <c r="EOH59" s="255"/>
      <c r="EOI59" s="255"/>
      <c r="EOJ59" s="255"/>
      <c r="EOK59" s="255"/>
      <c r="EOL59" s="255"/>
      <c r="EOM59" s="255"/>
      <c r="EON59" s="255"/>
      <c r="EOO59" s="255"/>
      <c r="EOP59" s="255"/>
      <c r="EOQ59" s="255"/>
      <c r="EOR59" s="255"/>
      <c r="EOS59" s="255"/>
      <c r="EOT59" s="255"/>
      <c r="EOU59" s="255"/>
      <c r="EOV59" s="255"/>
      <c r="EOW59" s="255"/>
      <c r="EOX59" s="255"/>
      <c r="EOY59" s="255"/>
      <c r="EOZ59" s="255"/>
      <c r="EPA59" s="255"/>
      <c r="EPB59" s="255"/>
      <c r="EPC59" s="255"/>
      <c r="EPD59" s="255"/>
      <c r="EPE59" s="255"/>
      <c r="EPF59" s="255"/>
      <c r="EPG59" s="255"/>
      <c r="EPH59" s="255"/>
      <c r="EPI59" s="255"/>
      <c r="EPJ59" s="255"/>
      <c r="EPK59" s="255"/>
      <c r="EPL59" s="255"/>
      <c r="EPM59" s="255"/>
      <c r="EPN59" s="255"/>
      <c r="EPO59" s="255"/>
      <c r="EPP59" s="255"/>
      <c r="EPQ59" s="255"/>
      <c r="EPR59" s="255"/>
      <c r="EPS59" s="255"/>
      <c r="EPT59" s="255"/>
      <c r="EPU59" s="255"/>
      <c r="EPV59" s="255"/>
      <c r="EPW59" s="255"/>
      <c r="EPX59" s="255"/>
      <c r="EPY59" s="255"/>
      <c r="EPZ59" s="255"/>
      <c r="EQA59" s="255"/>
      <c r="EQB59" s="255"/>
      <c r="EQC59" s="255"/>
      <c r="EQD59" s="255"/>
      <c r="EQE59" s="255"/>
      <c r="EQF59" s="255"/>
      <c r="EQG59" s="255"/>
      <c r="EQH59" s="255"/>
      <c r="EQI59" s="255"/>
      <c r="EQJ59" s="255"/>
      <c r="EQK59" s="255"/>
      <c r="EQL59" s="255"/>
      <c r="EQM59" s="255"/>
      <c r="EQN59" s="255"/>
      <c r="EQO59" s="255"/>
      <c r="EQP59" s="255"/>
      <c r="EQQ59" s="255"/>
      <c r="EQR59" s="255"/>
      <c r="EQS59" s="255"/>
      <c r="EQT59" s="255"/>
      <c r="EQU59" s="255"/>
      <c r="EQV59" s="255"/>
      <c r="EQW59" s="255"/>
      <c r="EQX59" s="255"/>
      <c r="EQY59" s="255"/>
      <c r="EQZ59" s="255"/>
      <c r="ERA59" s="255"/>
      <c r="ERB59" s="255"/>
      <c r="ERC59" s="255"/>
      <c r="ERD59" s="255"/>
      <c r="ERE59" s="255"/>
      <c r="ERF59" s="255"/>
      <c r="ERG59" s="255"/>
      <c r="ERH59" s="255"/>
      <c r="ERI59" s="255"/>
      <c r="ERJ59" s="255"/>
      <c r="ERK59" s="255"/>
      <c r="ERL59" s="255"/>
      <c r="ERM59" s="255"/>
      <c r="ERN59" s="255"/>
      <c r="ERO59" s="255"/>
      <c r="ERP59" s="255"/>
      <c r="ERQ59" s="255"/>
      <c r="ERR59" s="255"/>
      <c r="ERS59" s="255"/>
      <c r="ERT59" s="255"/>
      <c r="ERU59" s="255"/>
      <c r="ERV59" s="255"/>
      <c r="ERW59" s="255"/>
      <c r="ERX59" s="255"/>
      <c r="ERY59" s="255"/>
      <c r="ERZ59" s="255"/>
      <c r="ESA59" s="255"/>
      <c r="ESB59" s="255"/>
      <c r="ESC59" s="255"/>
      <c r="ESD59" s="255"/>
      <c r="ESE59" s="255"/>
      <c r="ESF59" s="255"/>
      <c r="ESG59" s="255"/>
      <c r="ESH59" s="255"/>
      <c r="ESI59" s="255"/>
      <c r="ESJ59" s="255"/>
      <c r="ESK59" s="255"/>
      <c r="ESL59" s="255"/>
      <c r="ESM59" s="255"/>
      <c r="ESN59" s="255"/>
      <c r="ESO59" s="255"/>
      <c r="ESP59" s="255"/>
      <c r="ESQ59" s="255"/>
      <c r="ESR59" s="255"/>
      <c r="ESS59" s="255"/>
      <c r="EST59" s="255"/>
      <c r="ESU59" s="255"/>
      <c r="ESV59" s="255"/>
      <c r="ESW59" s="255"/>
      <c r="ESX59" s="255"/>
      <c r="ESY59" s="255"/>
      <c r="ESZ59" s="255"/>
      <c r="ETA59" s="255"/>
      <c r="ETB59" s="255"/>
      <c r="ETC59" s="255"/>
      <c r="ETD59" s="255"/>
      <c r="ETE59" s="255"/>
      <c r="ETF59" s="255"/>
      <c r="ETG59" s="255"/>
      <c r="ETH59" s="255"/>
      <c r="ETI59" s="255"/>
      <c r="ETJ59" s="255"/>
      <c r="ETK59" s="255"/>
      <c r="ETL59" s="255"/>
      <c r="ETM59" s="255"/>
      <c r="ETN59" s="255"/>
      <c r="ETO59" s="255"/>
      <c r="ETP59" s="255"/>
      <c r="ETQ59" s="255"/>
      <c r="ETR59" s="255"/>
      <c r="ETS59" s="255"/>
      <c r="ETT59" s="255"/>
      <c r="ETU59" s="255"/>
      <c r="ETV59" s="255"/>
      <c r="ETW59" s="255"/>
      <c r="ETX59" s="255"/>
      <c r="ETY59" s="255"/>
      <c r="ETZ59" s="255"/>
      <c r="EUA59" s="255"/>
      <c r="EUB59" s="255"/>
      <c r="EUC59" s="255"/>
      <c r="EUD59" s="255"/>
      <c r="EUE59" s="255"/>
      <c r="EUF59" s="255"/>
      <c r="EUG59" s="255"/>
      <c r="EUH59" s="255"/>
      <c r="EUI59" s="255"/>
      <c r="EUJ59" s="255"/>
      <c r="EUK59" s="255"/>
      <c r="EUL59" s="255"/>
      <c r="EUM59" s="255"/>
      <c r="EUN59" s="255"/>
      <c r="EUO59" s="255"/>
      <c r="EUP59" s="255"/>
      <c r="EUQ59" s="255"/>
      <c r="EUR59" s="255"/>
      <c r="EUS59" s="255"/>
      <c r="EUT59" s="255"/>
      <c r="EUU59" s="255"/>
      <c r="EUV59" s="255"/>
      <c r="EUW59" s="255"/>
      <c r="EUX59" s="255"/>
      <c r="EUY59" s="255"/>
      <c r="EUZ59" s="255"/>
      <c r="EVA59" s="255"/>
      <c r="EVB59" s="255"/>
      <c r="EVC59" s="255"/>
      <c r="EVD59" s="255"/>
      <c r="EVE59" s="255"/>
      <c r="EVF59" s="255"/>
      <c r="EVG59" s="255"/>
      <c r="EVH59" s="255"/>
      <c r="EVI59" s="255"/>
      <c r="EVJ59" s="255"/>
      <c r="EVK59" s="255"/>
      <c r="EVL59" s="255"/>
      <c r="EVM59" s="255"/>
      <c r="EVN59" s="255"/>
      <c r="EVO59" s="255"/>
      <c r="EVP59" s="255"/>
      <c r="EVQ59" s="255"/>
      <c r="EVR59" s="255"/>
      <c r="EVS59" s="255"/>
      <c r="EVT59" s="255"/>
      <c r="EVU59" s="255"/>
      <c r="EVV59" s="255"/>
      <c r="EVW59" s="255"/>
      <c r="EVX59" s="255"/>
      <c r="EVY59" s="255"/>
      <c r="EVZ59" s="255"/>
      <c r="EWA59" s="255"/>
      <c r="EWB59" s="255"/>
      <c r="EWC59" s="255"/>
      <c r="EWD59" s="255"/>
      <c r="EWE59" s="255"/>
      <c r="EWF59" s="255"/>
      <c r="EWG59" s="255"/>
      <c r="EWH59" s="255"/>
      <c r="EWI59" s="255"/>
      <c r="EWJ59" s="255"/>
      <c r="EWK59" s="255"/>
      <c r="EWL59" s="255"/>
      <c r="EWM59" s="255"/>
      <c r="EWN59" s="255"/>
      <c r="EWO59" s="255"/>
      <c r="EWP59" s="255"/>
      <c r="EWQ59" s="255"/>
      <c r="EWR59" s="255"/>
      <c r="EWS59" s="255"/>
      <c r="EWT59" s="255"/>
      <c r="EWU59" s="255"/>
      <c r="EWV59" s="255"/>
      <c r="EWW59" s="255"/>
      <c r="EWX59" s="255"/>
      <c r="EWY59" s="255"/>
      <c r="EWZ59" s="255"/>
      <c r="EXA59" s="255"/>
      <c r="EXB59" s="255"/>
      <c r="EXC59" s="255"/>
      <c r="EXD59" s="255"/>
      <c r="EXE59" s="255"/>
      <c r="EXF59" s="255"/>
      <c r="EXG59" s="255"/>
      <c r="EXH59" s="255"/>
      <c r="EXI59" s="255"/>
      <c r="EXJ59" s="255"/>
      <c r="EXK59" s="255"/>
      <c r="EXL59" s="255"/>
      <c r="EXM59" s="255"/>
      <c r="EXN59" s="255"/>
      <c r="EXO59" s="255"/>
      <c r="EXP59" s="255"/>
      <c r="EXQ59" s="255"/>
      <c r="EXR59" s="255"/>
      <c r="EXS59" s="255"/>
      <c r="EXT59" s="255"/>
      <c r="EXU59" s="255"/>
      <c r="EXV59" s="255"/>
      <c r="EXW59" s="255"/>
      <c r="EXX59" s="255"/>
      <c r="EXY59" s="255"/>
      <c r="EXZ59" s="255"/>
      <c r="EYA59" s="255"/>
      <c r="EYB59" s="255"/>
      <c r="EYC59" s="255"/>
      <c r="EYD59" s="255"/>
      <c r="EYE59" s="255"/>
      <c r="EYF59" s="255"/>
      <c r="EYG59" s="255"/>
      <c r="EYH59" s="255"/>
      <c r="EYI59" s="255"/>
      <c r="EYJ59" s="255"/>
      <c r="EYK59" s="255"/>
      <c r="EYL59" s="255"/>
      <c r="EYM59" s="255"/>
      <c r="EYN59" s="255"/>
      <c r="EYO59" s="255"/>
      <c r="EYP59" s="255"/>
      <c r="EYQ59" s="255"/>
      <c r="EYR59" s="255"/>
      <c r="EYS59" s="255"/>
      <c r="EYT59" s="255"/>
      <c r="EYU59" s="255"/>
      <c r="EYV59" s="255"/>
      <c r="EYW59" s="255"/>
      <c r="EYX59" s="255"/>
      <c r="EYY59" s="255"/>
      <c r="EYZ59" s="255"/>
      <c r="EZA59" s="255"/>
      <c r="EZB59" s="255"/>
      <c r="EZC59" s="255"/>
      <c r="EZD59" s="255"/>
      <c r="EZE59" s="255"/>
      <c r="EZF59" s="255"/>
      <c r="EZG59" s="255"/>
      <c r="EZH59" s="255"/>
      <c r="EZI59" s="255"/>
      <c r="EZJ59" s="255"/>
      <c r="EZK59" s="255"/>
      <c r="EZL59" s="255"/>
      <c r="EZM59" s="255"/>
      <c r="EZN59" s="255"/>
      <c r="EZO59" s="255"/>
      <c r="EZP59" s="255"/>
      <c r="EZQ59" s="255"/>
      <c r="EZR59" s="255"/>
      <c r="EZS59" s="255"/>
      <c r="EZT59" s="255"/>
      <c r="EZU59" s="255"/>
      <c r="EZV59" s="255"/>
      <c r="EZW59" s="255"/>
      <c r="EZX59" s="255"/>
      <c r="EZY59" s="255"/>
      <c r="EZZ59" s="255"/>
      <c r="FAA59" s="255"/>
      <c r="FAB59" s="255"/>
      <c r="FAC59" s="255"/>
      <c r="FAD59" s="255"/>
      <c r="FAE59" s="255"/>
      <c r="FAF59" s="255"/>
      <c r="FAG59" s="255"/>
      <c r="FAH59" s="255"/>
      <c r="FAI59" s="255"/>
      <c r="FAJ59" s="255"/>
      <c r="FAK59" s="255"/>
      <c r="FAL59" s="255"/>
      <c r="FAM59" s="255"/>
      <c r="FAN59" s="255"/>
      <c r="FAO59" s="255"/>
      <c r="FAP59" s="255"/>
      <c r="FAQ59" s="255"/>
      <c r="FAR59" s="255"/>
      <c r="FAS59" s="255"/>
      <c r="FAT59" s="255"/>
      <c r="FAU59" s="255"/>
      <c r="FAV59" s="255"/>
      <c r="FAW59" s="255"/>
      <c r="FAX59" s="255"/>
      <c r="FAY59" s="255"/>
      <c r="FAZ59" s="255"/>
      <c r="FBA59" s="255"/>
      <c r="FBB59" s="255"/>
      <c r="FBC59" s="255"/>
      <c r="FBD59" s="255"/>
      <c r="FBE59" s="255"/>
      <c r="FBF59" s="255"/>
      <c r="FBG59" s="255"/>
      <c r="FBH59" s="255"/>
      <c r="FBI59" s="255"/>
      <c r="FBJ59" s="255"/>
      <c r="FBK59" s="255"/>
      <c r="FBL59" s="255"/>
      <c r="FBM59" s="255"/>
      <c r="FBN59" s="255"/>
      <c r="FBO59" s="255"/>
      <c r="FBP59" s="255"/>
      <c r="FBQ59" s="255"/>
      <c r="FBR59" s="255"/>
      <c r="FBS59" s="255"/>
      <c r="FBT59" s="255"/>
      <c r="FBU59" s="255"/>
      <c r="FBV59" s="255"/>
      <c r="FBW59" s="255"/>
      <c r="FBX59" s="255"/>
      <c r="FBY59" s="255"/>
      <c r="FBZ59" s="255"/>
      <c r="FCA59" s="255"/>
      <c r="FCB59" s="255"/>
      <c r="FCC59" s="255"/>
      <c r="FCD59" s="255"/>
      <c r="FCE59" s="255"/>
      <c r="FCF59" s="255"/>
      <c r="FCG59" s="255"/>
      <c r="FCH59" s="255"/>
      <c r="FCI59" s="255"/>
      <c r="FCJ59" s="255"/>
      <c r="FCK59" s="255"/>
      <c r="FCL59" s="255"/>
      <c r="FCM59" s="255"/>
      <c r="FCN59" s="255"/>
      <c r="FCO59" s="255"/>
      <c r="FCP59" s="255"/>
      <c r="FCQ59" s="255"/>
      <c r="FCR59" s="255"/>
      <c r="FCS59" s="255"/>
      <c r="FCT59" s="255"/>
      <c r="FCU59" s="255"/>
      <c r="FCV59" s="255"/>
      <c r="FCW59" s="255"/>
      <c r="FCX59" s="255"/>
      <c r="FCY59" s="255"/>
      <c r="FCZ59" s="255"/>
      <c r="FDA59" s="255"/>
      <c r="FDB59" s="255"/>
      <c r="FDC59" s="255"/>
      <c r="FDD59" s="255"/>
      <c r="FDE59" s="255"/>
      <c r="FDF59" s="255"/>
      <c r="FDG59" s="255"/>
      <c r="FDH59" s="255"/>
      <c r="FDI59" s="255"/>
      <c r="FDJ59" s="255"/>
      <c r="FDK59" s="255"/>
      <c r="FDL59" s="255"/>
      <c r="FDM59" s="255"/>
      <c r="FDN59" s="255"/>
      <c r="FDO59" s="255"/>
      <c r="FDP59" s="255"/>
      <c r="FDQ59" s="255"/>
      <c r="FDR59" s="255"/>
      <c r="FDS59" s="255"/>
      <c r="FDT59" s="255"/>
      <c r="FDU59" s="255"/>
      <c r="FDV59" s="255"/>
      <c r="FDW59" s="255"/>
      <c r="FDX59" s="255"/>
      <c r="FDY59" s="255"/>
      <c r="FDZ59" s="255"/>
      <c r="FEA59" s="255"/>
      <c r="FEB59" s="255"/>
      <c r="FEC59" s="255"/>
      <c r="FED59" s="255"/>
      <c r="FEE59" s="255"/>
      <c r="FEF59" s="255"/>
      <c r="FEG59" s="255"/>
      <c r="FEH59" s="255"/>
      <c r="FEI59" s="255"/>
      <c r="FEJ59" s="255"/>
      <c r="FEK59" s="255"/>
      <c r="FEL59" s="255"/>
      <c r="FEM59" s="255"/>
      <c r="FEN59" s="255"/>
      <c r="FEO59" s="255"/>
      <c r="FEP59" s="255"/>
      <c r="FEQ59" s="255"/>
      <c r="FER59" s="255"/>
      <c r="FES59" s="255"/>
      <c r="FET59" s="255"/>
      <c r="FEU59" s="255"/>
      <c r="FEV59" s="255"/>
      <c r="FEW59" s="255"/>
      <c r="FEX59" s="255"/>
      <c r="FEY59" s="255"/>
      <c r="FEZ59" s="255"/>
      <c r="FFA59" s="255"/>
      <c r="FFB59" s="255"/>
      <c r="FFC59" s="255"/>
      <c r="FFD59" s="255"/>
      <c r="FFE59" s="255"/>
      <c r="FFF59" s="255"/>
      <c r="FFG59" s="255"/>
      <c r="FFH59" s="255"/>
      <c r="FFI59" s="255"/>
      <c r="FFJ59" s="255"/>
      <c r="FFK59" s="255"/>
      <c r="FFL59" s="255"/>
      <c r="FFM59" s="255"/>
      <c r="FFN59" s="255"/>
      <c r="FFO59" s="255"/>
      <c r="FFP59" s="255"/>
      <c r="FFQ59" s="255"/>
      <c r="FFR59" s="255"/>
      <c r="FFS59" s="255"/>
      <c r="FFT59" s="255"/>
      <c r="FFU59" s="255"/>
      <c r="FFV59" s="255"/>
      <c r="FFW59" s="255"/>
      <c r="FFX59" s="255"/>
      <c r="FFY59" s="255"/>
      <c r="FFZ59" s="255"/>
      <c r="FGA59" s="255"/>
      <c r="FGB59" s="255"/>
      <c r="FGC59" s="255"/>
      <c r="FGD59" s="255"/>
      <c r="FGE59" s="255"/>
      <c r="FGF59" s="255"/>
      <c r="FGG59" s="255"/>
      <c r="FGH59" s="255"/>
      <c r="FGI59" s="255"/>
      <c r="FGJ59" s="255"/>
      <c r="FGK59" s="255"/>
      <c r="FGL59" s="255"/>
      <c r="FGM59" s="255"/>
      <c r="FGN59" s="255"/>
      <c r="FGO59" s="255"/>
      <c r="FGP59" s="255"/>
      <c r="FGQ59" s="255"/>
      <c r="FGR59" s="255"/>
      <c r="FGS59" s="255"/>
      <c r="FGT59" s="255"/>
      <c r="FGU59" s="255"/>
      <c r="FGV59" s="255"/>
      <c r="FGW59" s="255"/>
      <c r="FGX59" s="255"/>
      <c r="FGY59" s="255"/>
      <c r="FGZ59" s="255"/>
      <c r="FHA59" s="255"/>
      <c r="FHB59" s="255"/>
      <c r="FHC59" s="255"/>
      <c r="FHD59" s="255"/>
      <c r="FHE59" s="255"/>
      <c r="FHF59" s="255"/>
      <c r="FHG59" s="255"/>
      <c r="FHH59" s="255"/>
      <c r="FHI59" s="255"/>
      <c r="FHJ59" s="255"/>
      <c r="FHK59" s="255"/>
      <c r="FHL59" s="255"/>
      <c r="FHM59" s="255"/>
      <c r="FHN59" s="255"/>
      <c r="FHO59" s="255"/>
      <c r="FHP59" s="255"/>
      <c r="FHQ59" s="255"/>
      <c r="FHR59" s="255"/>
      <c r="FHS59" s="255"/>
      <c r="FHT59" s="255"/>
      <c r="FHU59" s="255"/>
      <c r="FHV59" s="255"/>
      <c r="FHW59" s="255"/>
      <c r="FHX59" s="255"/>
      <c r="FHY59" s="255"/>
      <c r="FHZ59" s="255"/>
      <c r="FIA59" s="255"/>
      <c r="FIB59" s="255"/>
      <c r="FIC59" s="255"/>
      <c r="FID59" s="255"/>
      <c r="FIE59" s="255"/>
      <c r="FIF59" s="255"/>
      <c r="FIG59" s="255"/>
      <c r="FIH59" s="255"/>
      <c r="FII59" s="255"/>
      <c r="FIJ59" s="255"/>
      <c r="FIK59" s="255"/>
      <c r="FIL59" s="255"/>
      <c r="FIM59" s="255"/>
      <c r="FIN59" s="255"/>
      <c r="FIO59" s="255"/>
      <c r="FIP59" s="255"/>
      <c r="FIQ59" s="255"/>
      <c r="FIR59" s="255"/>
      <c r="FIS59" s="255"/>
      <c r="FIT59" s="255"/>
      <c r="FIU59" s="255"/>
      <c r="FIV59" s="255"/>
      <c r="FIW59" s="255"/>
      <c r="FIX59" s="255"/>
      <c r="FIY59" s="255"/>
      <c r="FIZ59" s="255"/>
      <c r="FJA59" s="255"/>
      <c r="FJB59" s="255"/>
      <c r="FJC59" s="255"/>
      <c r="FJD59" s="255"/>
      <c r="FJE59" s="255"/>
      <c r="FJF59" s="255"/>
      <c r="FJG59" s="255"/>
      <c r="FJH59" s="255"/>
      <c r="FJI59" s="255"/>
      <c r="FJJ59" s="255"/>
      <c r="FJK59" s="255"/>
      <c r="FJL59" s="255"/>
      <c r="FJM59" s="255"/>
      <c r="FJN59" s="255"/>
      <c r="FJO59" s="255"/>
      <c r="FJP59" s="255"/>
      <c r="FJQ59" s="255"/>
      <c r="FJR59" s="255"/>
      <c r="FJS59" s="255"/>
      <c r="FJT59" s="255"/>
      <c r="FJU59" s="255"/>
      <c r="FJV59" s="255"/>
      <c r="FJW59" s="255"/>
      <c r="FJX59" s="255"/>
      <c r="FJY59" s="255"/>
      <c r="FJZ59" s="255"/>
      <c r="FKA59" s="255"/>
      <c r="FKB59" s="255"/>
      <c r="FKC59" s="255"/>
      <c r="FKD59" s="255"/>
      <c r="FKE59" s="255"/>
      <c r="FKF59" s="255"/>
      <c r="FKG59" s="255"/>
      <c r="FKH59" s="255"/>
      <c r="FKI59" s="255"/>
      <c r="FKJ59" s="255"/>
      <c r="FKK59" s="255"/>
      <c r="FKL59" s="255"/>
      <c r="FKM59" s="255"/>
      <c r="FKN59" s="255"/>
      <c r="FKO59" s="255"/>
      <c r="FKP59" s="255"/>
      <c r="FKQ59" s="255"/>
      <c r="FKR59" s="255"/>
      <c r="FKS59" s="255"/>
      <c r="FKT59" s="255"/>
      <c r="FKU59" s="255"/>
      <c r="FKV59" s="255"/>
      <c r="FKW59" s="255"/>
      <c r="FKX59" s="255"/>
      <c r="FKY59" s="255"/>
      <c r="FKZ59" s="255"/>
      <c r="FLA59" s="255"/>
      <c r="FLB59" s="255"/>
      <c r="FLC59" s="255"/>
      <c r="FLD59" s="255"/>
      <c r="FLE59" s="255"/>
      <c r="FLF59" s="255"/>
      <c r="FLG59" s="255"/>
      <c r="FLH59" s="255"/>
      <c r="FLI59" s="255"/>
      <c r="FLJ59" s="255"/>
      <c r="FLK59" s="255"/>
      <c r="FLL59" s="255"/>
      <c r="FLM59" s="255"/>
      <c r="FLN59" s="255"/>
      <c r="FLO59" s="255"/>
      <c r="FLP59" s="255"/>
      <c r="FLQ59" s="255"/>
      <c r="FLR59" s="255"/>
      <c r="FLS59" s="255"/>
      <c r="FLT59" s="255"/>
      <c r="FLU59" s="255"/>
      <c r="FLV59" s="255"/>
      <c r="FLW59" s="255"/>
      <c r="FLX59" s="255"/>
      <c r="FLY59" s="255"/>
      <c r="FLZ59" s="255"/>
      <c r="FMA59" s="255"/>
      <c r="FMB59" s="255"/>
      <c r="FMC59" s="255"/>
      <c r="FMD59" s="255"/>
      <c r="FME59" s="255"/>
      <c r="FMF59" s="255"/>
      <c r="FMG59" s="255"/>
      <c r="FMH59" s="255"/>
      <c r="FMI59" s="255"/>
      <c r="FMJ59" s="255"/>
      <c r="FMK59" s="255"/>
      <c r="FML59" s="255"/>
      <c r="FMM59" s="255"/>
      <c r="FMN59" s="255"/>
      <c r="FMO59" s="255"/>
      <c r="FMP59" s="255"/>
      <c r="FMQ59" s="255"/>
      <c r="FMR59" s="255"/>
      <c r="FMS59" s="255"/>
      <c r="FMT59" s="255"/>
      <c r="FMU59" s="255"/>
      <c r="FMV59" s="255"/>
      <c r="FMW59" s="255"/>
      <c r="FMX59" s="255"/>
      <c r="FMY59" s="255"/>
      <c r="FMZ59" s="255"/>
      <c r="FNA59" s="255"/>
      <c r="FNB59" s="255"/>
      <c r="FNC59" s="255"/>
      <c r="FND59" s="255"/>
      <c r="FNE59" s="255"/>
      <c r="FNF59" s="255"/>
      <c r="FNG59" s="255"/>
      <c r="FNH59" s="255"/>
      <c r="FNI59" s="255"/>
      <c r="FNJ59" s="255"/>
      <c r="FNK59" s="255"/>
      <c r="FNL59" s="255"/>
      <c r="FNM59" s="255"/>
      <c r="FNN59" s="255"/>
      <c r="FNO59" s="255"/>
      <c r="FNP59" s="255"/>
      <c r="FNQ59" s="255"/>
      <c r="FNR59" s="255"/>
      <c r="FNS59" s="255"/>
      <c r="FNT59" s="255"/>
      <c r="FNU59" s="255"/>
      <c r="FNV59" s="255"/>
      <c r="FNW59" s="255"/>
      <c r="FNX59" s="255"/>
      <c r="FNY59" s="255"/>
      <c r="FNZ59" s="255"/>
      <c r="FOA59" s="255"/>
      <c r="FOB59" s="255"/>
      <c r="FOC59" s="255"/>
      <c r="FOD59" s="255"/>
      <c r="FOE59" s="255"/>
      <c r="FOF59" s="255"/>
      <c r="FOG59" s="255"/>
      <c r="FOH59" s="255"/>
      <c r="FOI59" s="255"/>
      <c r="FOJ59" s="255"/>
      <c r="FOK59" s="255"/>
      <c r="FOL59" s="255"/>
      <c r="FOM59" s="255"/>
      <c r="FON59" s="255"/>
      <c r="FOO59" s="255"/>
      <c r="FOP59" s="255"/>
      <c r="FOQ59" s="255"/>
      <c r="FOR59" s="255"/>
      <c r="FOS59" s="255"/>
      <c r="FOT59" s="255"/>
      <c r="FOU59" s="255"/>
      <c r="FOV59" s="255"/>
      <c r="FOW59" s="255"/>
      <c r="FOX59" s="255"/>
      <c r="FOY59" s="255"/>
      <c r="FOZ59" s="255"/>
      <c r="FPA59" s="255"/>
      <c r="FPB59" s="255"/>
      <c r="FPC59" s="255"/>
      <c r="FPD59" s="255"/>
      <c r="FPE59" s="255"/>
      <c r="FPF59" s="255"/>
      <c r="FPG59" s="255"/>
      <c r="FPH59" s="255"/>
      <c r="FPI59" s="255"/>
      <c r="FPJ59" s="255"/>
      <c r="FPK59" s="255"/>
      <c r="FPL59" s="255"/>
      <c r="FPM59" s="255"/>
      <c r="FPN59" s="255"/>
      <c r="FPO59" s="255"/>
      <c r="FPP59" s="255"/>
      <c r="FPQ59" s="255"/>
      <c r="FPR59" s="255"/>
      <c r="FPS59" s="255"/>
      <c r="FPT59" s="255"/>
      <c r="FPU59" s="255"/>
      <c r="FPV59" s="255"/>
      <c r="FPW59" s="255"/>
      <c r="FPX59" s="255"/>
      <c r="FPY59" s="255"/>
      <c r="FPZ59" s="255"/>
      <c r="FQA59" s="255"/>
      <c r="FQB59" s="255"/>
      <c r="FQC59" s="255"/>
      <c r="FQD59" s="255"/>
      <c r="FQE59" s="255"/>
      <c r="FQF59" s="255"/>
      <c r="FQG59" s="255"/>
      <c r="FQH59" s="255"/>
      <c r="FQI59" s="255"/>
      <c r="FQJ59" s="255"/>
      <c r="FQK59" s="255"/>
      <c r="FQL59" s="255"/>
      <c r="FQM59" s="255"/>
      <c r="FQN59" s="255"/>
      <c r="FQO59" s="255"/>
      <c r="FQP59" s="255"/>
      <c r="FQQ59" s="255"/>
      <c r="FQR59" s="255"/>
      <c r="FQS59" s="255"/>
      <c r="FQT59" s="255"/>
      <c r="FQU59" s="255"/>
      <c r="FQV59" s="255"/>
      <c r="FQW59" s="255"/>
      <c r="FQX59" s="255"/>
      <c r="FQY59" s="255"/>
      <c r="FQZ59" s="255"/>
      <c r="FRA59" s="255"/>
      <c r="FRB59" s="255"/>
      <c r="FRC59" s="255"/>
      <c r="FRD59" s="255"/>
      <c r="FRE59" s="255"/>
      <c r="FRF59" s="255"/>
      <c r="FRG59" s="255"/>
      <c r="FRH59" s="255"/>
      <c r="FRI59" s="255"/>
      <c r="FRJ59" s="255"/>
      <c r="FRK59" s="255"/>
      <c r="FRL59" s="255"/>
      <c r="FRM59" s="255"/>
      <c r="FRN59" s="255"/>
      <c r="FRO59" s="255"/>
      <c r="FRP59" s="255"/>
      <c r="FRQ59" s="255"/>
      <c r="FRR59" s="255"/>
      <c r="FRS59" s="255"/>
      <c r="FRT59" s="255"/>
      <c r="FRU59" s="255"/>
      <c r="FRV59" s="255"/>
      <c r="FRW59" s="255"/>
      <c r="FRX59" s="255"/>
      <c r="FRY59" s="255"/>
      <c r="FRZ59" s="255"/>
      <c r="FSA59" s="255"/>
      <c r="FSB59" s="255"/>
      <c r="FSC59" s="255"/>
      <c r="FSD59" s="255"/>
      <c r="FSE59" s="255"/>
      <c r="FSF59" s="255"/>
      <c r="FSG59" s="255"/>
      <c r="FSH59" s="255"/>
      <c r="FSI59" s="255"/>
      <c r="FSJ59" s="255"/>
      <c r="FSK59" s="255"/>
      <c r="FSL59" s="255"/>
      <c r="FSM59" s="255"/>
      <c r="FSN59" s="255"/>
      <c r="FSO59" s="255"/>
      <c r="FSP59" s="255"/>
      <c r="FSQ59" s="255"/>
      <c r="FSR59" s="255"/>
      <c r="FSS59" s="255"/>
      <c r="FST59" s="255"/>
      <c r="FSU59" s="255"/>
      <c r="FSV59" s="255"/>
      <c r="FSW59" s="255"/>
      <c r="FSX59" s="255"/>
      <c r="FSY59" s="255"/>
      <c r="FSZ59" s="255"/>
      <c r="FTA59" s="255"/>
      <c r="FTB59" s="255"/>
      <c r="FTC59" s="255"/>
      <c r="FTD59" s="255"/>
      <c r="FTE59" s="255"/>
      <c r="FTF59" s="255"/>
      <c r="FTG59" s="255"/>
      <c r="FTH59" s="255"/>
      <c r="FTI59" s="255"/>
      <c r="FTJ59" s="255"/>
      <c r="FTK59" s="255"/>
      <c r="FTL59" s="255"/>
      <c r="FTM59" s="255"/>
      <c r="FTN59" s="255"/>
      <c r="FTO59" s="255"/>
      <c r="FTP59" s="255"/>
      <c r="FTQ59" s="255"/>
      <c r="FTR59" s="255"/>
      <c r="FTS59" s="255"/>
      <c r="FTT59" s="255"/>
      <c r="FTU59" s="255"/>
      <c r="FTV59" s="255"/>
      <c r="FTW59" s="255"/>
      <c r="FTX59" s="255"/>
      <c r="FTY59" s="255"/>
      <c r="FTZ59" s="255"/>
      <c r="FUA59" s="255"/>
      <c r="FUB59" s="255"/>
      <c r="FUC59" s="255"/>
      <c r="FUD59" s="255"/>
      <c r="FUE59" s="255"/>
      <c r="FUF59" s="255"/>
      <c r="FUG59" s="255"/>
      <c r="FUH59" s="255"/>
      <c r="FUI59" s="255"/>
      <c r="FUJ59" s="255"/>
      <c r="FUK59" s="255"/>
      <c r="FUL59" s="255"/>
      <c r="FUM59" s="255"/>
      <c r="FUN59" s="255"/>
      <c r="FUO59" s="255"/>
      <c r="FUP59" s="255"/>
      <c r="FUQ59" s="255"/>
      <c r="FUR59" s="255"/>
      <c r="FUS59" s="255"/>
      <c r="FUT59" s="255"/>
      <c r="FUU59" s="255"/>
      <c r="FUV59" s="255"/>
      <c r="FUW59" s="255"/>
      <c r="FUX59" s="255"/>
      <c r="FUY59" s="255"/>
      <c r="FUZ59" s="255"/>
      <c r="FVA59" s="255"/>
      <c r="FVB59" s="255"/>
      <c r="FVC59" s="255"/>
      <c r="FVD59" s="255"/>
      <c r="FVE59" s="255"/>
      <c r="FVF59" s="255"/>
      <c r="FVG59" s="255"/>
      <c r="FVH59" s="255"/>
      <c r="FVI59" s="255"/>
      <c r="FVJ59" s="255"/>
      <c r="FVK59" s="255"/>
      <c r="FVL59" s="255"/>
      <c r="FVM59" s="255"/>
      <c r="FVN59" s="255"/>
      <c r="FVO59" s="255"/>
      <c r="FVP59" s="255"/>
      <c r="FVQ59" s="255"/>
      <c r="FVR59" s="255"/>
      <c r="FVS59" s="255"/>
      <c r="FVT59" s="255"/>
      <c r="FVU59" s="255"/>
      <c r="FVV59" s="255"/>
      <c r="FVW59" s="255"/>
      <c r="FVX59" s="255"/>
      <c r="FVY59" s="255"/>
      <c r="FVZ59" s="255"/>
      <c r="FWA59" s="255"/>
      <c r="FWB59" s="255"/>
      <c r="FWC59" s="255"/>
      <c r="FWD59" s="255"/>
      <c r="FWE59" s="255"/>
      <c r="FWF59" s="255"/>
      <c r="FWG59" s="255"/>
      <c r="FWH59" s="255"/>
      <c r="FWI59" s="255"/>
      <c r="FWJ59" s="255"/>
      <c r="FWK59" s="255"/>
      <c r="FWL59" s="255"/>
      <c r="FWM59" s="255"/>
      <c r="FWN59" s="255"/>
      <c r="FWO59" s="255"/>
      <c r="FWP59" s="255"/>
      <c r="FWQ59" s="255"/>
      <c r="FWR59" s="255"/>
      <c r="FWS59" s="255"/>
      <c r="FWT59" s="255"/>
      <c r="FWU59" s="255"/>
      <c r="FWV59" s="255"/>
      <c r="FWW59" s="255"/>
      <c r="FWX59" s="255"/>
      <c r="FWY59" s="255"/>
      <c r="FWZ59" s="255"/>
      <c r="FXA59" s="255"/>
      <c r="FXB59" s="255"/>
      <c r="FXC59" s="255"/>
      <c r="FXD59" s="255"/>
      <c r="FXE59" s="255"/>
      <c r="FXF59" s="255"/>
      <c r="FXG59" s="255"/>
      <c r="FXH59" s="255"/>
      <c r="FXI59" s="255"/>
      <c r="FXJ59" s="255"/>
      <c r="FXK59" s="255"/>
      <c r="FXL59" s="255"/>
      <c r="FXM59" s="255"/>
      <c r="FXN59" s="255"/>
      <c r="FXO59" s="255"/>
      <c r="FXP59" s="255"/>
      <c r="FXQ59" s="255"/>
      <c r="FXR59" s="255"/>
      <c r="FXS59" s="255"/>
      <c r="FXT59" s="255"/>
      <c r="FXU59" s="255"/>
      <c r="FXV59" s="255"/>
      <c r="FXW59" s="255"/>
      <c r="FXX59" s="255"/>
      <c r="FXY59" s="255"/>
      <c r="FXZ59" s="255"/>
      <c r="FYA59" s="255"/>
      <c r="FYB59" s="255"/>
      <c r="FYC59" s="255"/>
      <c r="FYD59" s="255"/>
      <c r="FYE59" s="255"/>
      <c r="FYF59" s="255"/>
      <c r="FYG59" s="255"/>
      <c r="FYH59" s="255"/>
      <c r="FYI59" s="255"/>
      <c r="FYJ59" s="255"/>
      <c r="FYK59" s="255"/>
      <c r="FYL59" s="255"/>
      <c r="FYM59" s="255"/>
      <c r="FYN59" s="255"/>
      <c r="FYO59" s="255"/>
      <c r="FYP59" s="255"/>
      <c r="FYQ59" s="255"/>
      <c r="FYR59" s="255"/>
      <c r="FYS59" s="255"/>
      <c r="FYT59" s="255"/>
      <c r="FYU59" s="255"/>
      <c r="FYV59" s="255"/>
      <c r="FYW59" s="255"/>
      <c r="FYX59" s="255"/>
      <c r="FYY59" s="255"/>
      <c r="FYZ59" s="255"/>
      <c r="FZA59" s="255"/>
      <c r="FZB59" s="255"/>
      <c r="FZC59" s="255"/>
      <c r="FZD59" s="255"/>
      <c r="FZE59" s="255"/>
      <c r="FZF59" s="255"/>
      <c r="FZG59" s="255"/>
      <c r="FZH59" s="255"/>
      <c r="FZI59" s="255"/>
      <c r="FZJ59" s="255"/>
      <c r="FZK59" s="255"/>
      <c r="FZL59" s="255"/>
      <c r="FZM59" s="255"/>
      <c r="FZN59" s="255"/>
      <c r="FZO59" s="255"/>
      <c r="FZP59" s="255"/>
      <c r="FZQ59" s="255"/>
      <c r="FZR59" s="255"/>
      <c r="FZS59" s="255"/>
      <c r="FZT59" s="255"/>
      <c r="FZU59" s="255"/>
      <c r="FZV59" s="255"/>
      <c r="FZW59" s="255"/>
      <c r="FZX59" s="255"/>
      <c r="FZY59" s="255"/>
      <c r="FZZ59" s="255"/>
      <c r="GAA59" s="255"/>
      <c r="GAB59" s="255"/>
      <c r="GAC59" s="255"/>
      <c r="GAD59" s="255"/>
      <c r="GAE59" s="255"/>
      <c r="GAF59" s="255"/>
      <c r="GAG59" s="255"/>
      <c r="GAH59" s="255"/>
      <c r="GAI59" s="255"/>
      <c r="GAJ59" s="255"/>
      <c r="GAK59" s="255"/>
      <c r="GAL59" s="255"/>
      <c r="GAM59" s="255"/>
      <c r="GAN59" s="255"/>
      <c r="GAO59" s="255"/>
      <c r="GAP59" s="255"/>
      <c r="GAQ59" s="255"/>
      <c r="GAR59" s="255"/>
      <c r="GAS59" s="255"/>
      <c r="GAT59" s="255"/>
      <c r="GAU59" s="255"/>
      <c r="GAV59" s="255"/>
      <c r="GAW59" s="255"/>
      <c r="GAX59" s="255"/>
      <c r="GAY59" s="255"/>
      <c r="GAZ59" s="255"/>
      <c r="GBA59" s="255"/>
      <c r="GBB59" s="255"/>
      <c r="GBC59" s="255"/>
      <c r="GBD59" s="255"/>
      <c r="GBE59" s="255"/>
      <c r="GBF59" s="255"/>
      <c r="GBG59" s="255"/>
      <c r="GBH59" s="255"/>
      <c r="GBI59" s="255"/>
      <c r="GBJ59" s="255"/>
      <c r="GBK59" s="255"/>
      <c r="GBL59" s="255"/>
      <c r="GBM59" s="255"/>
      <c r="GBN59" s="255"/>
      <c r="GBO59" s="255"/>
      <c r="GBP59" s="255"/>
      <c r="GBQ59" s="255"/>
      <c r="GBR59" s="255"/>
      <c r="GBS59" s="255"/>
      <c r="GBT59" s="255"/>
      <c r="GBU59" s="255"/>
      <c r="GBV59" s="255"/>
      <c r="GBW59" s="255"/>
      <c r="GBX59" s="255"/>
      <c r="GBY59" s="255"/>
      <c r="GBZ59" s="255"/>
      <c r="GCA59" s="255"/>
      <c r="GCB59" s="255"/>
      <c r="GCC59" s="255"/>
      <c r="GCD59" s="255"/>
      <c r="GCE59" s="255"/>
      <c r="GCF59" s="255"/>
      <c r="GCG59" s="255"/>
      <c r="GCH59" s="255"/>
      <c r="GCI59" s="255"/>
      <c r="GCJ59" s="255"/>
      <c r="GCK59" s="255"/>
      <c r="GCL59" s="255"/>
      <c r="GCM59" s="255"/>
      <c r="GCN59" s="255"/>
      <c r="GCO59" s="255"/>
      <c r="GCP59" s="255"/>
      <c r="GCQ59" s="255"/>
      <c r="GCR59" s="255"/>
      <c r="GCS59" s="255"/>
      <c r="GCT59" s="255"/>
      <c r="GCU59" s="255"/>
      <c r="GCV59" s="255"/>
      <c r="GCW59" s="255"/>
      <c r="GCX59" s="255"/>
      <c r="GCY59" s="255"/>
      <c r="GCZ59" s="255"/>
      <c r="GDA59" s="255"/>
      <c r="GDB59" s="255"/>
      <c r="GDC59" s="255"/>
      <c r="GDD59" s="255"/>
      <c r="GDE59" s="255"/>
      <c r="GDF59" s="255"/>
      <c r="GDG59" s="255"/>
      <c r="GDH59" s="255"/>
      <c r="GDI59" s="255"/>
      <c r="GDJ59" s="255"/>
      <c r="GDK59" s="255"/>
      <c r="GDL59" s="255"/>
      <c r="GDM59" s="255"/>
      <c r="GDN59" s="255"/>
      <c r="GDO59" s="255"/>
      <c r="GDP59" s="255"/>
      <c r="GDQ59" s="255"/>
      <c r="GDR59" s="255"/>
      <c r="GDS59" s="255"/>
      <c r="GDT59" s="255"/>
      <c r="GDU59" s="255"/>
      <c r="GDV59" s="255"/>
      <c r="GDW59" s="255"/>
      <c r="GDX59" s="255"/>
      <c r="GDY59" s="255"/>
      <c r="GDZ59" s="255"/>
      <c r="GEA59" s="255"/>
      <c r="GEB59" s="255"/>
      <c r="GEC59" s="255"/>
      <c r="GED59" s="255"/>
      <c r="GEE59" s="255"/>
      <c r="GEF59" s="255"/>
      <c r="GEG59" s="255"/>
      <c r="GEH59" s="255"/>
      <c r="GEI59" s="255"/>
      <c r="GEJ59" s="255"/>
      <c r="GEK59" s="255"/>
      <c r="GEL59" s="255"/>
      <c r="GEM59" s="255"/>
      <c r="GEN59" s="255"/>
      <c r="GEO59" s="255"/>
      <c r="GEP59" s="255"/>
      <c r="GEQ59" s="255"/>
      <c r="GER59" s="255"/>
      <c r="GES59" s="255"/>
      <c r="GET59" s="255"/>
      <c r="GEU59" s="255"/>
      <c r="GEV59" s="255"/>
      <c r="GEW59" s="255"/>
      <c r="GEX59" s="255"/>
      <c r="GEY59" s="255"/>
      <c r="GEZ59" s="255"/>
      <c r="GFA59" s="255"/>
      <c r="GFB59" s="255"/>
      <c r="GFC59" s="255"/>
      <c r="GFD59" s="255"/>
      <c r="GFE59" s="255"/>
      <c r="GFF59" s="255"/>
      <c r="GFG59" s="255"/>
      <c r="GFH59" s="255"/>
      <c r="GFI59" s="255"/>
      <c r="GFJ59" s="255"/>
      <c r="GFK59" s="255"/>
      <c r="GFL59" s="255"/>
      <c r="GFM59" s="255"/>
      <c r="GFN59" s="255"/>
      <c r="GFO59" s="255"/>
      <c r="GFP59" s="255"/>
      <c r="GFQ59" s="255"/>
      <c r="GFR59" s="255"/>
      <c r="GFS59" s="255"/>
      <c r="GFT59" s="255"/>
      <c r="GFU59" s="255"/>
      <c r="GFV59" s="255"/>
      <c r="GFW59" s="255"/>
      <c r="GFX59" s="255"/>
      <c r="GFY59" s="255"/>
      <c r="GFZ59" s="255"/>
      <c r="GGA59" s="255"/>
      <c r="GGB59" s="255"/>
      <c r="GGC59" s="255"/>
      <c r="GGD59" s="255"/>
      <c r="GGE59" s="255"/>
      <c r="GGF59" s="255"/>
      <c r="GGG59" s="255"/>
      <c r="GGH59" s="255"/>
      <c r="GGI59" s="255"/>
      <c r="GGJ59" s="255"/>
      <c r="GGK59" s="255"/>
      <c r="GGL59" s="255"/>
      <c r="GGM59" s="255"/>
      <c r="GGN59" s="255"/>
      <c r="GGO59" s="255"/>
      <c r="GGP59" s="255"/>
      <c r="GGQ59" s="255"/>
      <c r="GGR59" s="255"/>
      <c r="GGS59" s="255"/>
      <c r="GGT59" s="255"/>
      <c r="GGU59" s="255"/>
      <c r="GGV59" s="255"/>
      <c r="GGW59" s="255"/>
      <c r="GGX59" s="255"/>
      <c r="GGY59" s="255"/>
      <c r="GGZ59" s="255"/>
      <c r="GHA59" s="255"/>
      <c r="GHB59" s="255"/>
      <c r="GHC59" s="255"/>
      <c r="GHD59" s="255"/>
      <c r="GHE59" s="255"/>
      <c r="GHF59" s="255"/>
      <c r="GHG59" s="255"/>
      <c r="GHH59" s="255"/>
      <c r="GHI59" s="255"/>
      <c r="GHJ59" s="255"/>
      <c r="GHK59" s="255"/>
      <c r="GHL59" s="255"/>
      <c r="GHM59" s="255"/>
      <c r="GHN59" s="255"/>
      <c r="GHO59" s="255"/>
      <c r="GHP59" s="255"/>
      <c r="GHQ59" s="255"/>
      <c r="GHR59" s="255"/>
      <c r="GHS59" s="255"/>
      <c r="GHT59" s="255"/>
      <c r="GHU59" s="255"/>
      <c r="GHV59" s="255"/>
      <c r="GHW59" s="255"/>
      <c r="GHX59" s="255"/>
      <c r="GHY59" s="255"/>
      <c r="GHZ59" s="255"/>
      <c r="GIA59" s="255"/>
      <c r="GIB59" s="255"/>
      <c r="GIC59" s="255"/>
      <c r="GID59" s="255"/>
      <c r="GIE59" s="255"/>
      <c r="GIF59" s="255"/>
      <c r="GIG59" s="255"/>
      <c r="GIH59" s="255"/>
      <c r="GII59" s="255"/>
      <c r="GIJ59" s="255"/>
      <c r="GIK59" s="255"/>
      <c r="GIL59" s="255"/>
      <c r="GIM59" s="255"/>
      <c r="GIN59" s="255"/>
      <c r="GIO59" s="255"/>
      <c r="GIP59" s="255"/>
      <c r="GIQ59" s="255"/>
      <c r="GIR59" s="255"/>
      <c r="GIS59" s="255"/>
      <c r="GIT59" s="255"/>
      <c r="GIU59" s="255"/>
      <c r="GIV59" s="255"/>
      <c r="GIW59" s="255"/>
      <c r="GIX59" s="255"/>
      <c r="GIY59" s="255"/>
      <c r="GIZ59" s="255"/>
      <c r="GJA59" s="255"/>
      <c r="GJB59" s="255"/>
      <c r="GJC59" s="255"/>
      <c r="GJD59" s="255"/>
      <c r="GJE59" s="255"/>
      <c r="GJF59" s="255"/>
      <c r="GJG59" s="255"/>
      <c r="GJH59" s="255"/>
      <c r="GJI59" s="255"/>
      <c r="GJJ59" s="255"/>
      <c r="GJK59" s="255"/>
      <c r="GJL59" s="255"/>
      <c r="GJM59" s="255"/>
      <c r="GJN59" s="255"/>
      <c r="GJO59" s="255"/>
      <c r="GJP59" s="255"/>
      <c r="GJQ59" s="255"/>
      <c r="GJR59" s="255"/>
      <c r="GJS59" s="255"/>
      <c r="GJT59" s="255"/>
      <c r="GJU59" s="255"/>
      <c r="GJV59" s="255"/>
      <c r="GJW59" s="255"/>
      <c r="GJX59" s="255"/>
      <c r="GJY59" s="255"/>
      <c r="GJZ59" s="255"/>
      <c r="GKA59" s="255"/>
      <c r="GKB59" s="255"/>
      <c r="GKC59" s="255"/>
      <c r="GKD59" s="255"/>
      <c r="GKE59" s="255"/>
      <c r="GKF59" s="255"/>
      <c r="GKG59" s="255"/>
      <c r="GKH59" s="255"/>
      <c r="GKI59" s="255"/>
      <c r="GKJ59" s="255"/>
      <c r="GKK59" s="255"/>
      <c r="GKL59" s="255"/>
      <c r="GKM59" s="255"/>
      <c r="GKN59" s="255"/>
      <c r="GKO59" s="255"/>
      <c r="GKP59" s="255"/>
      <c r="GKQ59" s="255"/>
      <c r="GKR59" s="255"/>
      <c r="GKS59" s="255"/>
      <c r="GKT59" s="255"/>
      <c r="GKU59" s="255"/>
      <c r="GKV59" s="255"/>
      <c r="GKW59" s="255"/>
      <c r="GKX59" s="255"/>
      <c r="GKY59" s="255"/>
      <c r="GKZ59" s="255"/>
      <c r="GLA59" s="255"/>
      <c r="GLB59" s="255"/>
      <c r="GLC59" s="255"/>
      <c r="GLD59" s="255"/>
      <c r="GLE59" s="255"/>
      <c r="GLF59" s="255"/>
      <c r="GLG59" s="255"/>
      <c r="GLH59" s="255"/>
      <c r="GLI59" s="255"/>
      <c r="GLJ59" s="255"/>
      <c r="GLK59" s="255"/>
      <c r="GLL59" s="255"/>
      <c r="GLM59" s="255"/>
      <c r="GLN59" s="255"/>
      <c r="GLO59" s="255"/>
      <c r="GLP59" s="255"/>
      <c r="GLQ59" s="255"/>
      <c r="GLR59" s="255"/>
      <c r="GLS59" s="255"/>
      <c r="GLT59" s="255"/>
      <c r="GLU59" s="255"/>
      <c r="GLV59" s="255"/>
      <c r="GLW59" s="255"/>
      <c r="GLX59" s="255"/>
      <c r="GLY59" s="255"/>
      <c r="GLZ59" s="255"/>
      <c r="GMA59" s="255"/>
      <c r="GMB59" s="255"/>
      <c r="GMC59" s="255"/>
      <c r="GMD59" s="255"/>
      <c r="GME59" s="255"/>
      <c r="GMF59" s="255"/>
      <c r="GMG59" s="255"/>
      <c r="GMH59" s="255"/>
      <c r="GMI59" s="255"/>
      <c r="GMJ59" s="255"/>
      <c r="GMK59" s="255"/>
      <c r="GML59" s="255"/>
      <c r="GMM59" s="255"/>
      <c r="GMN59" s="255"/>
      <c r="GMO59" s="255"/>
      <c r="GMP59" s="255"/>
      <c r="GMQ59" s="255"/>
      <c r="GMR59" s="255"/>
      <c r="GMS59" s="255"/>
      <c r="GMT59" s="255"/>
      <c r="GMU59" s="255"/>
      <c r="GMV59" s="255"/>
      <c r="GMW59" s="255"/>
      <c r="GMX59" s="255"/>
      <c r="GMY59" s="255"/>
      <c r="GMZ59" s="255"/>
      <c r="GNA59" s="255"/>
      <c r="GNB59" s="255"/>
      <c r="GNC59" s="255"/>
      <c r="GND59" s="255"/>
      <c r="GNE59" s="255"/>
      <c r="GNF59" s="255"/>
      <c r="GNG59" s="255"/>
      <c r="GNH59" s="255"/>
      <c r="GNI59" s="255"/>
      <c r="GNJ59" s="255"/>
      <c r="GNK59" s="255"/>
      <c r="GNL59" s="255"/>
      <c r="GNM59" s="255"/>
      <c r="GNN59" s="255"/>
      <c r="GNO59" s="255"/>
      <c r="GNP59" s="255"/>
      <c r="GNQ59" s="255"/>
      <c r="GNR59" s="255"/>
      <c r="GNS59" s="255"/>
      <c r="GNT59" s="255"/>
      <c r="GNU59" s="255"/>
      <c r="GNV59" s="255"/>
      <c r="GNW59" s="255"/>
      <c r="GNX59" s="255"/>
      <c r="GNY59" s="255"/>
      <c r="GNZ59" s="255"/>
      <c r="GOA59" s="255"/>
      <c r="GOB59" s="255"/>
      <c r="GOC59" s="255"/>
      <c r="GOD59" s="255"/>
      <c r="GOE59" s="255"/>
      <c r="GOF59" s="255"/>
      <c r="GOG59" s="255"/>
      <c r="GOH59" s="255"/>
      <c r="GOI59" s="255"/>
      <c r="GOJ59" s="255"/>
      <c r="GOK59" s="255"/>
      <c r="GOL59" s="255"/>
      <c r="GOM59" s="255"/>
      <c r="GON59" s="255"/>
      <c r="GOO59" s="255"/>
      <c r="GOP59" s="255"/>
      <c r="GOQ59" s="255"/>
      <c r="GOR59" s="255"/>
      <c r="GOS59" s="255"/>
      <c r="GOT59" s="255"/>
      <c r="GOU59" s="255"/>
      <c r="GOV59" s="255"/>
      <c r="GOW59" s="255"/>
      <c r="GOX59" s="255"/>
      <c r="GOY59" s="255"/>
      <c r="GOZ59" s="255"/>
      <c r="GPA59" s="255"/>
      <c r="GPB59" s="255"/>
      <c r="GPC59" s="255"/>
      <c r="GPD59" s="255"/>
      <c r="GPE59" s="255"/>
      <c r="GPF59" s="255"/>
      <c r="GPG59" s="255"/>
      <c r="GPH59" s="255"/>
      <c r="GPI59" s="255"/>
      <c r="GPJ59" s="255"/>
      <c r="GPK59" s="255"/>
      <c r="GPL59" s="255"/>
      <c r="GPM59" s="255"/>
      <c r="GPN59" s="255"/>
      <c r="GPO59" s="255"/>
      <c r="GPP59" s="255"/>
      <c r="GPQ59" s="255"/>
      <c r="GPR59" s="255"/>
      <c r="GPS59" s="255"/>
      <c r="GPT59" s="255"/>
      <c r="GPU59" s="255"/>
      <c r="GPV59" s="255"/>
      <c r="GPW59" s="255"/>
      <c r="GPX59" s="255"/>
      <c r="GPY59" s="255"/>
      <c r="GPZ59" s="255"/>
      <c r="GQA59" s="255"/>
      <c r="GQB59" s="255"/>
      <c r="GQC59" s="255"/>
      <c r="GQD59" s="255"/>
      <c r="GQE59" s="255"/>
      <c r="GQF59" s="255"/>
      <c r="GQG59" s="255"/>
      <c r="GQH59" s="255"/>
      <c r="GQI59" s="255"/>
      <c r="GQJ59" s="255"/>
      <c r="GQK59" s="255"/>
      <c r="GQL59" s="255"/>
      <c r="GQM59" s="255"/>
      <c r="GQN59" s="255"/>
      <c r="GQO59" s="255"/>
      <c r="GQP59" s="255"/>
      <c r="GQQ59" s="255"/>
      <c r="GQR59" s="255"/>
      <c r="GQS59" s="255"/>
      <c r="GQT59" s="255"/>
      <c r="GQU59" s="255"/>
      <c r="GQV59" s="255"/>
      <c r="GQW59" s="255"/>
      <c r="GQX59" s="255"/>
      <c r="GQY59" s="255"/>
      <c r="GQZ59" s="255"/>
      <c r="GRA59" s="255"/>
      <c r="GRB59" s="255"/>
      <c r="GRC59" s="255"/>
      <c r="GRD59" s="255"/>
      <c r="GRE59" s="255"/>
      <c r="GRF59" s="255"/>
      <c r="GRG59" s="255"/>
      <c r="GRH59" s="255"/>
      <c r="GRI59" s="255"/>
      <c r="GRJ59" s="255"/>
      <c r="GRK59" s="255"/>
      <c r="GRL59" s="255"/>
      <c r="GRM59" s="255"/>
      <c r="GRN59" s="255"/>
      <c r="GRO59" s="255"/>
      <c r="GRP59" s="255"/>
      <c r="GRQ59" s="255"/>
      <c r="GRR59" s="255"/>
      <c r="GRS59" s="255"/>
      <c r="GRT59" s="255"/>
      <c r="GRU59" s="255"/>
      <c r="GRV59" s="255"/>
      <c r="GRW59" s="255"/>
      <c r="GRX59" s="255"/>
      <c r="GRY59" s="255"/>
      <c r="GRZ59" s="255"/>
      <c r="GSA59" s="255"/>
      <c r="GSB59" s="255"/>
      <c r="GSC59" s="255"/>
      <c r="GSD59" s="255"/>
      <c r="GSE59" s="255"/>
      <c r="GSF59" s="255"/>
      <c r="GSG59" s="255"/>
      <c r="GSH59" s="255"/>
      <c r="GSI59" s="255"/>
      <c r="GSJ59" s="255"/>
      <c r="GSK59" s="255"/>
      <c r="GSL59" s="255"/>
      <c r="GSM59" s="255"/>
      <c r="GSN59" s="255"/>
      <c r="GSO59" s="255"/>
      <c r="GSP59" s="255"/>
      <c r="GSQ59" s="255"/>
      <c r="GSR59" s="255"/>
      <c r="GSS59" s="255"/>
      <c r="GST59" s="255"/>
      <c r="GSU59" s="255"/>
      <c r="GSV59" s="255"/>
      <c r="GSW59" s="255"/>
      <c r="GSX59" s="255"/>
      <c r="GSY59" s="255"/>
      <c r="GSZ59" s="255"/>
      <c r="GTA59" s="255"/>
      <c r="GTB59" s="255"/>
      <c r="GTC59" s="255"/>
      <c r="GTD59" s="255"/>
      <c r="GTE59" s="255"/>
      <c r="GTF59" s="255"/>
      <c r="GTG59" s="255"/>
      <c r="GTH59" s="255"/>
      <c r="GTI59" s="255"/>
      <c r="GTJ59" s="255"/>
      <c r="GTK59" s="255"/>
      <c r="GTL59" s="255"/>
      <c r="GTM59" s="255"/>
      <c r="GTN59" s="255"/>
      <c r="GTO59" s="255"/>
      <c r="GTP59" s="255"/>
      <c r="GTQ59" s="255"/>
      <c r="GTR59" s="255"/>
      <c r="GTS59" s="255"/>
      <c r="GTT59" s="255"/>
      <c r="GTU59" s="255"/>
      <c r="GTV59" s="255"/>
      <c r="GTW59" s="255"/>
      <c r="GTX59" s="255"/>
      <c r="GTY59" s="255"/>
      <c r="GTZ59" s="255"/>
      <c r="GUA59" s="255"/>
      <c r="GUB59" s="255"/>
      <c r="GUC59" s="255"/>
      <c r="GUD59" s="255"/>
      <c r="GUE59" s="255"/>
      <c r="GUF59" s="255"/>
      <c r="GUG59" s="255"/>
      <c r="GUH59" s="255"/>
      <c r="GUI59" s="255"/>
      <c r="GUJ59" s="255"/>
      <c r="GUK59" s="255"/>
      <c r="GUL59" s="255"/>
      <c r="GUM59" s="255"/>
      <c r="GUN59" s="255"/>
      <c r="GUO59" s="255"/>
      <c r="GUP59" s="255"/>
      <c r="GUQ59" s="255"/>
      <c r="GUR59" s="255"/>
      <c r="GUS59" s="255"/>
      <c r="GUT59" s="255"/>
      <c r="GUU59" s="255"/>
      <c r="GUV59" s="255"/>
      <c r="GUW59" s="255"/>
      <c r="GUX59" s="255"/>
      <c r="GUY59" s="255"/>
      <c r="GUZ59" s="255"/>
      <c r="GVA59" s="255"/>
      <c r="GVB59" s="255"/>
      <c r="GVC59" s="255"/>
      <c r="GVD59" s="255"/>
      <c r="GVE59" s="255"/>
      <c r="GVF59" s="255"/>
      <c r="GVG59" s="255"/>
      <c r="GVH59" s="255"/>
      <c r="GVI59" s="255"/>
      <c r="GVJ59" s="255"/>
      <c r="GVK59" s="255"/>
      <c r="GVL59" s="255"/>
      <c r="GVM59" s="255"/>
      <c r="GVN59" s="255"/>
      <c r="GVO59" s="255"/>
      <c r="GVP59" s="255"/>
      <c r="GVQ59" s="255"/>
      <c r="GVR59" s="255"/>
      <c r="GVS59" s="255"/>
      <c r="GVT59" s="255"/>
      <c r="GVU59" s="255"/>
      <c r="GVV59" s="255"/>
      <c r="GVW59" s="255"/>
      <c r="GVX59" s="255"/>
      <c r="GVY59" s="255"/>
      <c r="GVZ59" s="255"/>
      <c r="GWA59" s="255"/>
      <c r="GWB59" s="255"/>
      <c r="GWC59" s="255"/>
      <c r="GWD59" s="255"/>
      <c r="GWE59" s="255"/>
      <c r="GWF59" s="255"/>
      <c r="GWG59" s="255"/>
      <c r="GWH59" s="255"/>
      <c r="GWI59" s="255"/>
      <c r="GWJ59" s="255"/>
      <c r="GWK59" s="255"/>
      <c r="GWL59" s="255"/>
      <c r="GWM59" s="255"/>
      <c r="GWN59" s="255"/>
      <c r="GWO59" s="255"/>
      <c r="GWP59" s="255"/>
      <c r="GWQ59" s="255"/>
      <c r="GWR59" s="255"/>
      <c r="GWS59" s="255"/>
      <c r="GWT59" s="255"/>
      <c r="GWU59" s="255"/>
      <c r="GWV59" s="255"/>
      <c r="GWW59" s="255"/>
      <c r="GWX59" s="255"/>
      <c r="GWY59" s="255"/>
      <c r="GWZ59" s="255"/>
      <c r="GXA59" s="255"/>
      <c r="GXB59" s="255"/>
      <c r="GXC59" s="255"/>
      <c r="GXD59" s="255"/>
      <c r="GXE59" s="255"/>
      <c r="GXF59" s="255"/>
      <c r="GXG59" s="255"/>
      <c r="GXH59" s="255"/>
      <c r="GXI59" s="255"/>
      <c r="GXJ59" s="255"/>
      <c r="GXK59" s="255"/>
      <c r="GXL59" s="255"/>
      <c r="GXM59" s="255"/>
      <c r="GXN59" s="255"/>
      <c r="GXO59" s="255"/>
      <c r="GXP59" s="255"/>
      <c r="GXQ59" s="255"/>
      <c r="GXR59" s="255"/>
      <c r="GXS59" s="255"/>
      <c r="GXT59" s="255"/>
      <c r="GXU59" s="255"/>
      <c r="GXV59" s="255"/>
      <c r="GXW59" s="255"/>
      <c r="GXX59" s="255"/>
      <c r="GXY59" s="255"/>
      <c r="GXZ59" s="255"/>
      <c r="GYA59" s="255"/>
      <c r="GYB59" s="255"/>
      <c r="GYC59" s="255"/>
      <c r="GYD59" s="255"/>
      <c r="GYE59" s="255"/>
      <c r="GYF59" s="255"/>
      <c r="GYG59" s="255"/>
      <c r="GYH59" s="255"/>
      <c r="GYI59" s="255"/>
      <c r="GYJ59" s="255"/>
      <c r="GYK59" s="255"/>
      <c r="GYL59" s="255"/>
      <c r="GYM59" s="255"/>
      <c r="GYN59" s="255"/>
      <c r="GYO59" s="255"/>
      <c r="GYP59" s="255"/>
      <c r="GYQ59" s="255"/>
      <c r="GYR59" s="255"/>
      <c r="GYS59" s="255"/>
      <c r="GYT59" s="255"/>
      <c r="GYU59" s="255"/>
      <c r="GYV59" s="255"/>
      <c r="GYW59" s="255"/>
      <c r="GYX59" s="255"/>
      <c r="GYY59" s="255"/>
      <c r="GYZ59" s="255"/>
      <c r="GZA59" s="255"/>
      <c r="GZB59" s="255"/>
      <c r="GZC59" s="255"/>
      <c r="GZD59" s="255"/>
      <c r="GZE59" s="255"/>
      <c r="GZF59" s="255"/>
      <c r="GZG59" s="255"/>
      <c r="GZH59" s="255"/>
      <c r="GZI59" s="255"/>
      <c r="GZJ59" s="255"/>
      <c r="GZK59" s="255"/>
      <c r="GZL59" s="255"/>
      <c r="GZM59" s="255"/>
      <c r="GZN59" s="255"/>
      <c r="GZO59" s="255"/>
      <c r="GZP59" s="255"/>
      <c r="GZQ59" s="255"/>
      <c r="GZR59" s="255"/>
      <c r="GZS59" s="255"/>
      <c r="GZT59" s="255"/>
      <c r="GZU59" s="255"/>
      <c r="GZV59" s="255"/>
      <c r="GZW59" s="255"/>
      <c r="GZX59" s="255"/>
      <c r="GZY59" s="255"/>
      <c r="GZZ59" s="255"/>
      <c r="HAA59" s="255"/>
      <c r="HAB59" s="255"/>
      <c r="HAC59" s="255"/>
      <c r="HAD59" s="255"/>
      <c r="HAE59" s="255"/>
      <c r="HAF59" s="255"/>
      <c r="HAG59" s="255"/>
      <c r="HAH59" s="255"/>
      <c r="HAI59" s="255"/>
      <c r="HAJ59" s="255"/>
      <c r="HAK59" s="255"/>
      <c r="HAL59" s="255"/>
      <c r="HAM59" s="255"/>
      <c r="HAN59" s="255"/>
      <c r="HAO59" s="255"/>
      <c r="HAP59" s="255"/>
      <c r="HAQ59" s="255"/>
      <c r="HAR59" s="255"/>
      <c r="HAS59" s="255"/>
      <c r="HAT59" s="255"/>
      <c r="HAU59" s="255"/>
      <c r="HAV59" s="255"/>
      <c r="HAW59" s="255"/>
      <c r="HAX59" s="255"/>
      <c r="HAY59" s="255"/>
      <c r="HAZ59" s="255"/>
      <c r="HBA59" s="255"/>
      <c r="HBB59" s="255"/>
      <c r="HBC59" s="255"/>
      <c r="HBD59" s="255"/>
      <c r="HBE59" s="255"/>
      <c r="HBF59" s="255"/>
      <c r="HBG59" s="255"/>
      <c r="HBH59" s="255"/>
      <c r="HBI59" s="255"/>
      <c r="HBJ59" s="255"/>
      <c r="HBK59" s="255"/>
      <c r="HBL59" s="255"/>
      <c r="HBM59" s="255"/>
      <c r="HBN59" s="255"/>
      <c r="HBO59" s="255"/>
      <c r="HBP59" s="255"/>
      <c r="HBQ59" s="255"/>
      <c r="HBR59" s="255"/>
      <c r="HBS59" s="255"/>
      <c r="HBT59" s="255"/>
      <c r="HBU59" s="255"/>
      <c r="HBV59" s="255"/>
      <c r="HBW59" s="255"/>
      <c r="HBX59" s="255"/>
      <c r="HBY59" s="255"/>
      <c r="HBZ59" s="255"/>
      <c r="HCA59" s="255"/>
      <c r="HCB59" s="255"/>
      <c r="HCC59" s="255"/>
      <c r="HCD59" s="255"/>
      <c r="HCE59" s="255"/>
      <c r="HCF59" s="255"/>
      <c r="HCG59" s="255"/>
      <c r="HCH59" s="255"/>
      <c r="HCI59" s="255"/>
      <c r="HCJ59" s="255"/>
      <c r="HCK59" s="255"/>
      <c r="HCL59" s="255"/>
      <c r="HCM59" s="255"/>
      <c r="HCN59" s="255"/>
      <c r="HCO59" s="255"/>
      <c r="HCP59" s="255"/>
      <c r="HCQ59" s="255"/>
      <c r="HCR59" s="255"/>
      <c r="HCS59" s="255"/>
      <c r="HCT59" s="255"/>
      <c r="HCU59" s="255"/>
      <c r="HCV59" s="255"/>
      <c r="HCW59" s="255"/>
      <c r="HCX59" s="255"/>
      <c r="HCY59" s="255"/>
      <c r="HCZ59" s="255"/>
      <c r="HDA59" s="255"/>
      <c r="HDB59" s="255"/>
      <c r="HDC59" s="255"/>
      <c r="HDD59" s="255"/>
      <c r="HDE59" s="255"/>
      <c r="HDF59" s="255"/>
      <c r="HDG59" s="255"/>
      <c r="HDH59" s="255"/>
      <c r="HDI59" s="255"/>
      <c r="HDJ59" s="255"/>
      <c r="HDK59" s="255"/>
      <c r="HDL59" s="255"/>
      <c r="HDM59" s="255"/>
      <c r="HDN59" s="255"/>
      <c r="HDO59" s="255"/>
      <c r="HDP59" s="255"/>
      <c r="HDQ59" s="255"/>
      <c r="HDR59" s="255"/>
      <c r="HDS59" s="255"/>
      <c r="HDT59" s="255"/>
      <c r="HDU59" s="255"/>
      <c r="HDV59" s="255"/>
      <c r="HDW59" s="255"/>
      <c r="HDX59" s="255"/>
      <c r="HDY59" s="255"/>
      <c r="HDZ59" s="255"/>
      <c r="HEA59" s="255"/>
      <c r="HEB59" s="255"/>
      <c r="HEC59" s="255"/>
      <c r="HED59" s="255"/>
      <c r="HEE59" s="255"/>
      <c r="HEF59" s="255"/>
      <c r="HEG59" s="255"/>
      <c r="HEH59" s="255"/>
      <c r="HEI59" s="255"/>
      <c r="HEJ59" s="255"/>
      <c r="HEK59" s="255"/>
      <c r="HEL59" s="255"/>
      <c r="HEM59" s="255"/>
      <c r="HEN59" s="255"/>
      <c r="HEO59" s="255"/>
      <c r="HEP59" s="255"/>
      <c r="HEQ59" s="255"/>
      <c r="HER59" s="255"/>
      <c r="HES59" s="255"/>
      <c r="HET59" s="255"/>
      <c r="HEU59" s="255"/>
      <c r="HEV59" s="255"/>
      <c r="HEW59" s="255"/>
      <c r="HEX59" s="255"/>
      <c r="HEY59" s="255"/>
      <c r="HEZ59" s="255"/>
      <c r="HFA59" s="255"/>
      <c r="HFB59" s="255"/>
      <c r="HFC59" s="255"/>
      <c r="HFD59" s="255"/>
      <c r="HFE59" s="255"/>
      <c r="HFF59" s="255"/>
      <c r="HFG59" s="255"/>
      <c r="HFH59" s="255"/>
      <c r="HFI59" s="255"/>
      <c r="HFJ59" s="255"/>
      <c r="HFK59" s="255"/>
      <c r="HFL59" s="255"/>
      <c r="HFM59" s="255"/>
      <c r="HFN59" s="255"/>
      <c r="HFO59" s="255"/>
      <c r="HFP59" s="255"/>
      <c r="HFQ59" s="255"/>
      <c r="HFR59" s="255"/>
      <c r="HFS59" s="255"/>
      <c r="HFT59" s="255"/>
      <c r="HFU59" s="255"/>
      <c r="HFV59" s="255"/>
      <c r="HFW59" s="255"/>
      <c r="HFX59" s="255"/>
      <c r="HFY59" s="255"/>
      <c r="HFZ59" s="255"/>
      <c r="HGA59" s="255"/>
      <c r="HGB59" s="255"/>
      <c r="HGC59" s="255"/>
      <c r="HGD59" s="255"/>
      <c r="HGE59" s="255"/>
      <c r="HGF59" s="255"/>
      <c r="HGG59" s="255"/>
      <c r="HGH59" s="255"/>
      <c r="HGI59" s="255"/>
      <c r="HGJ59" s="255"/>
      <c r="HGK59" s="255"/>
      <c r="HGL59" s="255"/>
      <c r="HGM59" s="255"/>
      <c r="HGN59" s="255"/>
      <c r="HGO59" s="255"/>
      <c r="HGP59" s="255"/>
      <c r="HGQ59" s="255"/>
      <c r="HGR59" s="255"/>
      <c r="HGS59" s="255"/>
      <c r="HGT59" s="255"/>
      <c r="HGU59" s="255"/>
      <c r="HGV59" s="255"/>
      <c r="HGW59" s="255"/>
      <c r="HGX59" s="255"/>
      <c r="HGY59" s="255"/>
      <c r="HGZ59" s="255"/>
      <c r="HHA59" s="255"/>
      <c r="HHB59" s="255"/>
      <c r="HHC59" s="255"/>
      <c r="HHD59" s="255"/>
      <c r="HHE59" s="255"/>
      <c r="HHF59" s="255"/>
      <c r="HHG59" s="255"/>
      <c r="HHH59" s="255"/>
      <c r="HHI59" s="255"/>
      <c r="HHJ59" s="255"/>
      <c r="HHK59" s="255"/>
      <c r="HHL59" s="255"/>
      <c r="HHM59" s="255"/>
      <c r="HHN59" s="255"/>
      <c r="HHO59" s="255"/>
      <c r="HHP59" s="255"/>
      <c r="HHQ59" s="255"/>
      <c r="HHR59" s="255"/>
      <c r="HHS59" s="255"/>
      <c r="HHT59" s="255"/>
      <c r="HHU59" s="255"/>
      <c r="HHV59" s="255"/>
      <c r="HHW59" s="255"/>
      <c r="HHX59" s="255"/>
      <c r="HHY59" s="255"/>
      <c r="HHZ59" s="255"/>
      <c r="HIA59" s="255"/>
      <c r="HIB59" s="255"/>
      <c r="HIC59" s="255"/>
      <c r="HID59" s="255"/>
      <c r="HIE59" s="255"/>
      <c r="HIF59" s="255"/>
      <c r="HIG59" s="255"/>
      <c r="HIH59" s="255"/>
      <c r="HII59" s="255"/>
      <c r="HIJ59" s="255"/>
      <c r="HIK59" s="255"/>
      <c r="HIL59" s="255"/>
      <c r="HIM59" s="255"/>
      <c r="HIN59" s="255"/>
      <c r="HIO59" s="255"/>
      <c r="HIP59" s="255"/>
      <c r="HIQ59" s="255"/>
      <c r="HIR59" s="255"/>
      <c r="HIS59" s="255"/>
      <c r="HIT59" s="255"/>
      <c r="HIU59" s="255"/>
      <c r="HIV59" s="255"/>
      <c r="HIW59" s="255"/>
      <c r="HIX59" s="255"/>
      <c r="HIY59" s="255"/>
      <c r="HIZ59" s="255"/>
      <c r="HJA59" s="255"/>
      <c r="HJB59" s="255"/>
      <c r="HJC59" s="255"/>
      <c r="HJD59" s="255"/>
      <c r="HJE59" s="255"/>
      <c r="HJF59" s="255"/>
      <c r="HJG59" s="255"/>
      <c r="HJH59" s="255"/>
      <c r="HJI59" s="255"/>
      <c r="HJJ59" s="255"/>
      <c r="HJK59" s="255"/>
      <c r="HJL59" s="255"/>
      <c r="HJM59" s="255"/>
      <c r="HJN59" s="255"/>
      <c r="HJO59" s="255"/>
      <c r="HJP59" s="255"/>
      <c r="HJQ59" s="255"/>
      <c r="HJR59" s="255"/>
      <c r="HJS59" s="255"/>
      <c r="HJT59" s="255"/>
      <c r="HJU59" s="255"/>
      <c r="HJV59" s="255"/>
      <c r="HJW59" s="255"/>
      <c r="HJX59" s="255"/>
      <c r="HJY59" s="255"/>
      <c r="HJZ59" s="255"/>
      <c r="HKA59" s="255"/>
      <c r="HKB59" s="255"/>
      <c r="HKC59" s="255"/>
      <c r="HKD59" s="255"/>
      <c r="HKE59" s="255"/>
      <c r="HKF59" s="255"/>
      <c r="HKG59" s="255"/>
      <c r="HKH59" s="255"/>
      <c r="HKI59" s="255"/>
      <c r="HKJ59" s="255"/>
      <c r="HKK59" s="255"/>
      <c r="HKL59" s="255"/>
      <c r="HKM59" s="255"/>
      <c r="HKN59" s="255"/>
      <c r="HKO59" s="255"/>
      <c r="HKP59" s="255"/>
      <c r="HKQ59" s="255"/>
      <c r="HKR59" s="255"/>
      <c r="HKS59" s="255"/>
      <c r="HKT59" s="255"/>
      <c r="HKU59" s="255"/>
      <c r="HKV59" s="255"/>
      <c r="HKW59" s="255"/>
      <c r="HKX59" s="255"/>
      <c r="HKY59" s="255"/>
      <c r="HKZ59" s="255"/>
      <c r="HLA59" s="255"/>
      <c r="HLB59" s="255"/>
      <c r="HLC59" s="255"/>
      <c r="HLD59" s="255"/>
      <c r="HLE59" s="255"/>
      <c r="HLF59" s="255"/>
      <c r="HLG59" s="255"/>
      <c r="HLH59" s="255"/>
      <c r="HLI59" s="255"/>
      <c r="HLJ59" s="255"/>
      <c r="HLK59" s="255"/>
      <c r="HLL59" s="255"/>
      <c r="HLM59" s="255"/>
      <c r="HLN59" s="255"/>
      <c r="HLO59" s="255"/>
      <c r="HLP59" s="255"/>
      <c r="HLQ59" s="255"/>
      <c r="HLR59" s="255"/>
      <c r="HLS59" s="255"/>
      <c r="HLT59" s="255"/>
      <c r="HLU59" s="255"/>
      <c r="HLV59" s="255"/>
      <c r="HLW59" s="255"/>
      <c r="HLX59" s="255"/>
      <c r="HLY59" s="255"/>
      <c r="HLZ59" s="255"/>
      <c r="HMA59" s="255"/>
      <c r="HMB59" s="255"/>
      <c r="HMC59" s="255"/>
      <c r="HMD59" s="255"/>
      <c r="HME59" s="255"/>
      <c r="HMF59" s="255"/>
      <c r="HMG59" s="255"/>
      <c r="HMH59" s="255"/>
      <c r="HMI59" s="255"/>
      <c r="HMJ59" s="255"/>
      <c r="HMK59" s="255"/>
      <c r="HML59" s="255"/>
      <c r="HMM59" s="255"/>
      <c r="HMN59" s="255"/>
      <c r="HMO59" s="255"/>
      <c r="HMP59" s="255"/>
      <c r="HMQ59" s="255"/>
      <c r="HMR59" s="255"/>
      <c r="HMS59" s="255"/>
      <c r="HMT59" s="255"/>
      <c r="HMU59" s="255"/>
      <c r="HMV59" s="255"/>
      <c r="HMW59" s="255"/>
      <c r="HMX59" s="255"/>
      <c r="HMY59" s="255"/>
      <c r="HMZ59" s="255"/>
      <c r="HNA59" s="255"/>
      <c r="HNB59" s="255"/>
      <c r="HNC59" s="255"/>
      <c r="HND59" s="255"/>
      <c r="HNE59" s="255"/>
      <c r="HNF59" s="255"/>
      <c r="HNG59" s="255"/>
      <c r="HNH59" s="255"/>
      <c r="HNI59" s="255"/>
      <c r="HNJ59" s="255"/>
      <c r="HNK59" s="255"/>
      <c r="HNL59" s="255"/>
      <c r="HNM59" s="255"/>
      <c r="HNN59" s="255"/>
      <c r="HNO59" s="255"/>
      <c r="HNP59" s="255"/>
      <c r="HNQ59" s="255"/>
      <c r="HNR59" s="255"/>
      <c r="HNS59" s="255"/>
      <c r="HNT59" s="255"/>
      <c r="HNU59" s="255"/>
      <c r="HNV59" s="255"/>
      <c r="HNW59" s="255"/>
      <c r="HNX59" s="255"/>
      <c r="HNY59" s="255"/>
      <c r="HNZ59" s="255"/>
      <c r="HOA59" s="255"/>
      <c r="HOB59" s="255"/>
      <c r="HOC59" s="255"/>
      <c r="HOD59" s="255"/>
      <c r="HOE59" s="255"/>
      <c r="HOF59" s="255"/>
      <c r="HOG59" s="255"/>
      <c r="HOH59" s="255"/>
      <c r="HOI59" s="255"/>
      <c r="HOJ59" s="255"/>
      <c r="HOK59" s="255"/>
      <c r="HOL59" s="255"/>
      <c r="HOM59" s="255"/>
      <c r="HON59" s="255"/>
      <c r="HOO59" s="255"/>
      <c r="HOP59" s="255"/>
      <c r="HOQ59" s="255"/>
      <c r="HOR59" s="255"/>
      <c r="HOS59" s="255"/>
      <c r="HOT59" s="255"/>
      <c r="HOU59" s="255"/>
      <c r="HOV59" s="255"/>
      <c r="HOW59" s="255"/>
      <c r="HOX59" s="255"/>
      <c r="HOY59" s="255"/>
      <c r="HOZ59" s="255"/>
      <c r="HPA59" s="255"/>
      <c r="HPB59" s="255"/>
      <c r="HPC59" s="255"/>
      <c r="HPD59" s="255"/>
      <c r="HPE59" s="255"/>
      <c r="HPF59" s="255"/>
      <c r="HPG59" s="255"/>
      <c r="HPH59" s="255"/>
      <c r="HPI59" s="255"/>
      <c r="HPJ59" s="255"/>
      <c r="HPK59" s="255"/>
      <c r="HPL59" s="255"/>
      <c r="HPM59" s="255"/>
      <c r="HPN59" s="255"/>
      <c r="HPO59" s="255"/>
      <c r="HPP59" s="255"/>
      <c r="HPQ59" s="255"/>
      <c r="HPR59" s="255"/>
      <c r="HPS59" s="255"/>
      <c r="HPT59" s="255"/>
      <c r="HPU59" s="255"/>
      <c r="HPV59" s="255"/>
      <c r="HPW59" s="255"/>
      <c r="HPX59" s="255"/>
      <c r="HPY59" s="255"/>
      <c r="HPZ59" s="255"/>
      <c r="HQA59" s="255"/>
      <c r="HQB59" s="255"/>
      <c r="HQC59" s="255"/>
      <c r="HQD59" s="255"/>
      <c r="HQE59" s="255"/>
      <c r="HQF59" s="255"/>
      <c r="HQG59" s="255"/>
      <c r="HQH59" s="255"/>
      <c r="HQI59" s="255"/>
      <c r="HQJ59" s="255"/>
      <c r="HQK59" s="255"/>
      <c r="HQL59" s="255"/>
      <c r="HQM59" s="255"/>
      <c r="HQN59" s="255"/>
      <c r="HQO59" s="255"/>
      <c r="HQP59" s="255"/>
      <c r="HQQ59" s="255"/>
      <c r="HQR59" s="255"/>
      <c r="HQS59" s="255"/>
      <c r="HQT59" s="255"/>
      <c r="HQU59" s="255"/>
      <c r="HQV59" s="255"/>
      <c r="HQW59" s="255"/>
      <c r="HQX59" s="255"/>
      <c r="HQY59" s="255"/>
      <c r="HQZ59" s="255"/>
      <c r="HRA59" s="255"/>
      <c r="HRB59" s="255"/>
      <c r="HRC59" s="255"/>
      <c r="HRD59" s="255"/>
      <c r="HRE59" s="255"/>
      <c r="HRF59" s="255"/>
      <c r="HRG59" s="255"/>
      <c r="HRH59" s="255"/>
      <c r="HRI59" s="255"/>
      <c r="HRJ59" s="255"/>
      <c r="HRK59" s="255"/>
      <c r="HRL59" s="255"/>
      <c r="HRM59" s="255"/>
      <c r="HRN59" s="255"/>
      <c r="HRO59" s="255"/>
      <c r="HRP59" s="255"/>
      <c r="HRQ59" s="255"/>
      <c r="HRR59" s="255"/>
      <c r="HRS59" s="255"/>
      <c r="HRT59" s="255"/>
      <c r="HRU59" s="255"/>
      <c r="HRV59" s="255"/>
      <c r="HRW59" s="255"/>
      <c r="HRX59" s="255"/>
      <c r="HRY59" s="255"/>
      <c r="HRZ59" s="255"/>
      <c r="HSA59" s="255"/>
      <c r="HSB59" s="255"/>
      <c r="HSC59" s="255"/>
      <c r="HSD59" s="255"/>
      <c r="HSE59" s="255"/>
      <c r="HSF59" s="255"/>
      <c r="HSG59" s="255"/>
      <c r="HSH59" s="255"/>
      <c r="HSI59" s="255"/>
      <c r="HSJ59" s="255"/>
      <c r="HSK59" s="255"/>
      <c r="HSL59" s="255"/>
      <c r="HSM59" s="255"/>
      <c r="HSN59" s="255"/>
      <c r="HSO59" s="255"/>
      <c r="HSP59" s="255"/>
      <c r="HSQ59" s="255"/>
      <c r="HSR59" s="255"/>
      <c r="HSS59" s="255"/>
      <c r="HST59" s="255"/>
      <c r="HSU59" s="255"/>
      <c r="HSV59" s="255"/>
      <c r="HSW59" s="255"/>
      <c r="HSX59" s="255"/>
      <c r="HSY59" s="255"/>
      <c r="HSZ59" s="255"/>
      <c r="HTA59" s="255"/>
      <c r="HTB59" s="255"/>
      <c r="HTC59" s="255"/>
      <c r="HTD59" s="255"/>
      <c r="HTE59" s="255"/>
      <c r="HTF59" s="255"/>
      <c r="HTG59" s="255"/>
      <c r="HTH59" s="255"/>
      <c r="HTI59" s="255"/>
      <c r="HTJ59" s="255"/>
      <c r="HTK59" s="255"/>
      <c r="HTL59" s="255"/>
      <c r="HTM59" s="255"/>
      <c r="HTN59" s="255"/>
      <c r="HTO59" s="255"/>
      <c r="HTP59" s="255"/>
      <c r="HTQ59" s="255"/>
      <c r="HTR59" s="255"/>
      <c r="HTS59" s="255"/>
      <c r="HTT59" s="255"/>
      <c r="HTU59" s="255"/>
      <c r="HTV59" s="255"/>
      <c r="HTW59" s="255"/>
      <c r="HTX59" s="255"/>
      <c r="HTY59" s="255"/>
      <c r="HTZ59" s="255"/>
      <c r="HUA59" s="255"/>
      <c r="HUB59" s="255"/>
      <c r="HUC59" s="255"/>
      <c r="HUD59" s="255"/>
      <c r="HUE59" s="255"/>
      <c r="HUF59" s="255"/>
      <c r="HUG59" s="255"/>
      <c r="HUH59" s="255"/>
      <c r="HUI59" s="255"/>
      <c r="HUJ59" s="255"/>
      <c r="HUK59" s="255"/>
      <c r="HUL59" s="255"/>
      <c r="HUM59" s="255"/>
      <c r="HUN59" s="255"/>
      <c r="HUO59" s="255"/>
      <c r="HUP59" s="255"/>
      <c r="HUQ59" s="255"/>
      <c r="HUR59" s="255"/>
      <c r="HUS59" s="255"/>
      <c r="HUT59" s="255"/>
      <c r="HUU59" s="255"/>
      <c r="HUV59" s="255"/>
      <c r="HUW59" s="255"/>
      <c r="HUX59" s="255"/>
      <c r="HUY59" s="255"/>
      <c r="HUZ59" s="255"/>
      <c r="HVA59" s="255"/>
      <c r="HVB59" s="255"/>
      <c r="HVC59" s="255"/>
      <c r="HVD59" s="255"/>
      <c r="HVE59" s="255"/>
      <c r="HVF59" s="255"/>
      <c r="HVG59" s="255"/>
      <c r="HVH59" s="255"/>
      <c r="HVI59" s="255"/>
      <c r="HVJ59" s="255"/>
      <c r="HVK59" s="255"/>
      <c r="HVL59" s="255"/>
      <c r="HVM59" s="255"/>
      <c r="HVN59" s="255"/>
      <c r="HVO59" s="255"/>
      <c r="HVP59" s="255"/>
      <c r="HVQ59" s="255"/>
      <c r="HVR59" s="255"/>
      <c r="HVS59" s="255"/>
      <c r="HVT59" s="255"/>
      <c r="HVU59" s="255"/>
      <c r="HVV59" s="255"/>
      <c r="HVW59" s="255"/>
      <c r="HVX59" s="255"/>
      <c r="HVY59" s="255"/>
      <c r="HVZ59" s="255"/>
      <c r="HWA59" s="255"/>
      <c r="HWB59" s="255"/>
      <c r="HWC59" s="255"/>
      <c r="HWD59" s="255"/>
      <c r="HWE59" s="255"/>
      <c r="HWF59" s="255"/>
      <c r="HWG59" s="255"/>
      <c r="HWH59" s="255"/>
      <c r="HWI59" s="255"/>
      <c r="HWJ59" s="255"/>
      <c r="HWK59" s="255"/>
      <c r="HWL59" s="255"/>
      <c r="HWM59" s="255"/>
      <c r="HWN59" s="255"/>
      <c r="HWO59" s="255"/>
      <c r="HWP59" s="255"/>
      <c r="HWQ59" s="255"/>
      <c r="HWR59" s="255"/>
      <c r="HWS59" s="255"/>
      <c r="HWT59" s="255"/>
      <c r="HWU59" s="255"/>
      <c r="HWV59" s="255"/>
      <c r="HWW59" s="255"/>
      <c r="HWX59" s="255"/>
      <c r="HWY59" s="255"/>
      <c r="HWZ59" s="255"/>
      <c r="HXA59" s="255"/>
      <c r="HXB59" s="255"/>
      <c r="HXC59" s="255"/>
      <c r="HXD59" s="255"/>
      <c r="HXE59" s="255"/>
      <c r="HXF59" s="255"/>
      <c r="HXG59" s="255"/>
      <c r="HXH59" s="255"/>
      <c r="HXI59" s="255"/>
      <c r="HXJ59" s="255"/>
      <c r="HXK59" s="255"/>
      <c r="HXL59" s="255"/>
      <c r="HXM59" s="255"/>
      <c r="HXN59" s="255"/>
      <c r="HXO59" s="255"/>
      <c r="HXP59" s="255"/>
      <c r="HXQ59" s="255"/>
      <c r="HXR59" s="255"/>
      <c r="HXS59" s="255"/>
      <c r="HXT59" s="255"/>
      <c r="HXU59" s="255"/>
      <c r="HXV59" s="255"/>
      <c r="HXW59" s="255"/>
      <c r="HXX59" s="255"/>
      <c r="HXY59" s="255"/>
      <c r="HXZ59" s="255"/>
      <c r="HYA59" s="255"/>
      <c r="HYB59" s="255"/>
      <c r="HYC59" s="255"/>
      <c r="HYD59" s="255"/>
      <c r="HYE59" s="255"/>
      <c r="HYF59" s="255"/>
      <c r="HYG59" s="255"/>
      <c r="HYH59" s="255"/>
      <c r="HYI59" s="255"/>
      <c r="HYJ59" s="255"/>
      <c r="HYK59" s="255"/>
      <c r="HYL59" s="255"/>
      <c r="HYM59" s="255"/>
      <c r="HYN59" s="255"/>
      <c r="HYO59" s="255"/>
      <c r="HYP59" s="255"/>
      <c r="HYQ59" s="255"/>
      <c r="HYR59" s="255"/>
      <c r="HYS59" s="255"/>
      <c r="HYT59" s="255"/>
      <c r="HYU59" s="255"/>
      <c r="HYV59" s="255"/>
      <c r="HYW59" s="255"/>
      <c r="HYX59" s="255"/>
      <c r="HYY59" s="255"/>
      <c r="HYZ59" s="255"/>
      <c r="HZA59" s="255"/>
      <c r="HZB59" s="255"/>
      <c r="HZC59" s="255"/>
      <c r="HZD59" s="255"/>
      <c r="HZE59" s="255"/>
      <c r="HZF59" s="255"/>
      <c r="HZG59" s="255"/>
      <c r="HZH59" s="255"/>
      <c r="HZI59" s="255"/>
      <c r="HZJ59" s="255"/>
      <c r="HZK59" s="255"/>
      <c r="HZL59" s="255"/>
      <c r="HZM59" s="255"/>
      <c r="HZN59" s="255"/>
      <c r="HZO59" s="255"/>
      <c r="HZP59" s="255"/>
      <c r="HZQ59" s="255"/>
      <c r="HZR59" s="255"/>
      <c r="HZS59" s="255"/>
      <c r="HZT59" s="255"/>
      <c r="HZU59" s="255"/>
      <c r="HZV59" s="255"/>
      <c r="HZW59" s="255"/>
      <c r="HZX59" s="255"/>
      <c r="HZY59" s="255"/>
      <c r="HZZ59" s="255"/>
      <c r="IAA59" s="255"/>
      <c r="IAB59" s="255"/>
      <c r="IAC59" s="255"/>
      <c r="IAD59" s="255"/>
      <c r="IAE59" s="255"/>
      <c r="IAF59" s="255"/>
      <c r="IAG59" s="255"/>
      <c r="IAH59" s="255"/>
      <c r="IAI59" s="255"/>
      <c r="IAJ59" s="255"/>
      <c r="IAK59" s="255"/>
      <c r="IAL59" s="255"/>
      <c r="IAM59" s="255"/>
      <c r="IAN59" s="255"/>
      <c r="IAO59" s="255"/>
      <c r="IAP59" s="255"/>
      <c r="IAQ59" s="255"/>
      <c r="IAR59" s="255"/>
      <c r="IAS59" s="255"/>
      <c r="IAT59" s="255"/>
      <c r="IAU59" s="255"/>
      <c r="IAV59" s="255"/>
      <c r="IAW59" s="255"/>
      <c r="IAX59" s="255"/>
      <c r="IAY59" s="255"/>
      <c r="IAZ59" s="255"/>
      <c r="IBA59" s="255"/>
      <c r="IBB59" s="255"/>
      <c r="IBC59" s="255"/>
      <c r="IBD59" s="255"/>
      <c r="IBE59" s="255"/>
      <c r="IBF59" s="255"/>
      <c r="IBG59" s="255"/>
      <c r="IBH59" s="255"/>
      <c r="IBI59" s="255"/>
      <c r="IBJ59" s="255"/>
      <c r="IBK59" s="255"/>
      <c r="IBL59" s="255"/>
      <c r="IBM59" s="255"/>
      <c r="IBN59" s="255"/>
      <c r="IBO59" s="255"/>
      <c r="IBP59" s="255"/>
      <c r="IBQ59" s="255"/>
      <c r="IBR59" s="255"/>
      <c r="IBS59" s="255"/>
      <c r="IBT59" s="255"/>
      <c r="IBU59" s="255"/>
      <c r="IBV59" s="255"/>
      <c r="IBW59" s="255"/>
      <c r="IBX59" s="255"/>
      <c r="IBY59" s="255"/>
      <c r="IBZ59" s="255"/>
      <c r="ICA59" s="255"/>
      <c r="ICB59" s="255"/>
      <c r="ICC59" s="255"/>
      <c r="ICD59" s="255"/>
      <c r="ICE59" s="255"/>
      <c r="ICF59" s="255"/>
      <c r="ICG59" s="255"/>
      <c r="ICH59" s="255"/>
      <c r="ICI59" s="255"/>
      <c r="ICJ59" s="255"/>
      <c r="ICK59" s="255"/>
      <c r="ICL59" s="255"/>
      <c r="ICM59" s="255"/>
      <c r="ICN59" s="255"/>
      <c r="ICO59" s="255"/>
      <c r="ICP59" s="255"/>
      <c r="ICQ59" s="255"/>
      <c r="ICR59" s="255"/>
      <c r="ICS59" s="255"/>
      <c r="ICT59" s="255"/>
      <c r="ICU59" s="255"/>
      <c r="ICV59" s="255"/>
      <c r="ICW59" s="255"/>
      <c r="ICX59" s="255"/>
      <c r="ICY59" s="255"/>
      <c r="ICZ59" s="255"/>
      <c r="IDA59" s="255"/>
      <c r="IDB59" s="255"/>
      <c r="IDC59" s="255"/>
      <c r="IDD59" s="255"/>
      <c r="IDE59" s="255"/>
      <c r="IDF59" s="255"/>
      <c r="IDG59" s="255"/>
      <c r="IDH59" s="255"/>
      <c r="IDI59" s="255"/>
      <c r="IDJ59" s="255"/>
      <c r="IDK59" s="255"/>
      <c r="IDL59" s="255"/>
      <c r="IDM59" s="255"/>
      <c r="IDN59" s="255"/>
      <c r="IDO59" s="255"/>
      <c r="IDP59" s="255"/>
      <c r="IDQ59" s="255"/>
      <c r="IDR59" s="255"/>
      <c r="IDS59" s="255"/>
      <c r="IDT59" s="255"/>
      <c r="IDU59" s="255"/>
      <c r="IDV59" s="255"/>
      <c r="IDW59" s="255"/>
      <c r="IDX59" s="255"/>
      <c r="IDY59" s="255"/>
      <c r="IDZ59" s="255"/>
      <c r="IEA59" s="255"/>
      <c r="IEB59" s="255"/>
      <c r="IEC59" s="255"/>
      <c r="IED59" s="255"/>
      <c r="IEE59" s="255"/>
      <c r="IEF59" s="255"/>
      <c r="IEG59" s="255"/>
      <c r="IEH59" s="255"/>
      <c r="IEI59" s="255"/>
      <c r="IEJ59" s="255"/>
      <c r="IEK59" s="255"/>
      <c r="IEL59" s="255"/>
      <c r="IEM59" s="255"/>
      <c r="IEN59" s="255"/>
      <c r="IEO59" s="255"/>
      <c r="IEP59" s="255"/>
      <c r="IEQ59" s="255"/>
      <c r="IER59" s="255"/>
      <c r="IES59" s="255"/>
      <c r="IET59" s="255"/>
      <c r="IEU59" s="255"/>
      <c r="IEV59" s="255"/>
      <c r="IEW59" s="255"/>
      <c r="IEX59" s="255"/>
      <c r="IEY59" s="255"/>
      <c r="IEZ59" s="255"/>
      <c r="IFA59" s="255"/>
      <c r="IFB59" s="255"/>
      <c r="IFC59" s="255"/>
      <c r="IFD59" s="255"/>
      <c r="IFE59" s="255"/>
      <c r="IFF59" s="255"/>
      <c r="IFG59" s="255"/>
      <c r="IFH59" s="255"/>
      <c r="IFI59" s="255"/>
      <c r="IFJ59" s="255"/>
      <c r="IFK59" s="255"/>
      <c r="IFL59" s="255"/>
      <c r="IFM59" s="255"/>
      <c r="IFN59" s="255"/>
      <c r="IFO59" s="255"/>
      <c r="IFP59" s="255"/>
      <c r="IFQ59" s="255"/>
      <c r="IFR59" s="255"/>
      <c r="IFS59" s="255"/>
      <c r="IFT59" s="255"/>
      <c r="IFU59" s="255"/>
      <c r="IFV59" s="255"/>
      <c r="IFW59" s="255"/>
      <c r="IFX59" s="255"/>
      <c r="IFY59" s="255"/>
      <c r="IFZ59" s="255"/>
      <c r="IGA59" s="255"/>
      <c r="IGB59" s="255"/>
      <c r="IGC59" s="255"/>
      <c r="IGD59" s="255"/>
      <c r="IGE59" s="255"/>
      <c r="IGF59" s="255"/>
      <c r="IGG59" s="255"/>
      <c r="IGH59" s="255"/>
      <c r="IGI59" s="255"/>
      <c r="IGJ59" s="255"/>
      <c r="IGK59" s="255"/>
      <c r="IGL59" s="255"/>
      <c r="IGM59" s="255"/>
      <c r="IGN59" s="255"/>
      <c r="IGO59" s="255"/>
      <c r="IGP59" s="255"/>
      <c r="IGQ59" s="255"/>
      <c r="IGR59" s="255"/>
      <c r="IGS59" s="255"/>
      <c r="IGT59" s="255"/>
      <c r="IGU59" s="255"/>
      <c r="IGV59" s="255"/>
      <c r="IGW59" s="255"/>
      <c r="IGX59" s="255"/>
      <c r="IGY59" s="255"/>
      <c r="IGZ59" s="255"/>
      <c r="IHA59" s="255"/>
      <c r="IHB59" s="255"/>
      <c r="IHC59" s="255"/>
      <c r="IHD59" s="255"/>
      <c r="IHE59" s="255"/>
      <c r="IHF59" s="255"/>
      <c r="IHG59" s="255"/>
      <c r="IHH59" s="255"/>
      <c r="IHI59" s="255"/>
      <c r="IHJ59" s="255"/>
      <c r="IHK59" s="255"/>
      <c r="IHL59" s="255"/>
      <c r="IHM59" s="255"/>
      <c r="IHN59" s="255"/>
      <c r="IHO59" s="255"/>
      <c r="IHP59" s="255"/>
      <c r="IHQ59" s="255"/>
      <c r="IHR59" s="255"/>
      <c r="IHS59" s="255"/>
      <c r="IHT59" s="255"/>
      <c r="IHU59" s="255"/>
      <c r="IHV59" s="255"/>
      <c r="IHW59" s="255"/>
      <c r="IHX59" s="255"/>
      <c r="IHY59" s="255"/>
      <c r="IHZ59" s="255"/>
      <c r="IIA59" s="255"/>
      <c r="IIB59" s="255"/>
      <c r="IIC59" s="255"/>
      <c r="IID59" s="255"/>
      <c r="IIE59" s="255"/>
      <c r="IIF59" s="255"/>
      <c r="IIG59" s="255"/>
      <c r="IIH59" s="255"/>
      <c r="III59" s="255"/>
      <c r="IIJ59" s="255"/>
      <c r="IIK59" s="255"/>
      <c r="IIL59" s="255"/>
      <c r="IIM59" s="255"/>
      <c r="IIN59" s="255"/>
      <c r="IIO59" s="255"/>
      <c r="IIP59" s="255"/>
      <c r="IIQ59" s="255"/>
      <c r="IIR59" s="255"/>
      <c r="IIS59" s="255"/>
      <c r="IIT59" s="255"/>
      <c r="IIU59" s="255"/>
      <c r="IIV59" s="255"/>
      <c r="IIW59" s="255"/>
      <c r="IIX59" s="255"/>
      <c r="IIY59" s="255"/>
      <c r="IIZ59" s="255"/>
      <c r="IJA59" s="255"/>
      <c r="IJB59" s="255"/>
      <c r="IJC59" s="255"/>
      <c r="IJD59" s="255"/>
      <c r="IJE59" s="255"/>
      <c r="IJF59" s="255"/>
      <c r="IJG59" s="255"/>
      <c r="IJH59" s="255"/>
      <c r="IJI59" s="255"/>
      <c r="IJJ59" s="255"/>
      <c r="IJK59" s="255"/>
      <c r="IJL59" s="255"/>
      <c r="IJM59" s="255"/>
      <c r="IJN59" s="255"/>
      <c r="IJO59" s="255"/>
      <c r="IJP59" s="255"/>
      <c r="IJQ59" s="255"/>
      <c r="IJR59" s="255"/>
      <c r="IJS59" s="255"/>
      <c r="IJT59" s="255"/>
      <c r="IJU59" s="255"/>
      <c r="IJV59" s="255"/>
      <c r="IJW59" s="255"/>
      <c r="IJX59" s="255"/>
      <c r="IJY59" s="255"/>
      <c r="IJZ59" s="255"/>
      <c r="IKA59" s="255"/>
      <c r="IKB59" s="255"/>
      <c r="IKC59" s="255"/>
      <c r="IKD59" s="255"/>
      <c r="IKE59" s="255"/>
      <c r="IKF59" s="255"/>
      <c r="IKG59" s="255"/>
      <c r="IKH59" s="255"/>
      <c r="IKI59" s="255"/>
      <c r="IKJ59" s="255"/>
      <c r="IKK59" s="255"/>
      <c r="IKL59" s="255"/>
      <c r="IKM59" s="255"/>
      <c r="IKN59" s="255"/>
      <c r="IKO59" s="255"/>
      <c r="IKP59" s="255"/>
      <c r="IKQ59" s="255"/>
      <c r="IKR59" s="255"/>
      <c r="IKS59" s="255"/>
      <c r="IKT59" s="255"/>
      <c r="IKU59" s="255"/>
      <c r="IKV59" s="255"/>
      <c r="IKW59" s="255"/>
      <c r="IKX59" s="255"/>
      <c r="IKY59" s="255"/>
      <c r="IKZ59" s="255"/>
      <c r="ILA59" s="255"/>
      <c r="ILB59" s="255"/>
      <c r="ILC59" s="255"/>
      <c r="ILD59" s="255"/>
      <c r="ILE59" s="255"/>
      <c r="ILF59" s="255"/>
      <c r="ILG59" s="255"/>
      <c r="ILH59" s="255"/>
      <c r="ILI59" s="255"/>
      <c r="ILJ59" s="255"/>
      <c r="ILK59" s="255"/>
      <c r="ILL59" s="255"/>
      <c r="ILM59" s="255"/>
      <c r="ILN59" s="255"/>
      <c r="ILO59" s="255"/>
      <c r="ILP59" s="255"/>
      <c r="ILQ59" s="255"/>
      <c r="ILR59" s="255"/>
      <c r="ILS59" s="255"/>
      <c r="ILT59" s="255"/>
      <c r="ILU59" s="255"/>
      <c r="ILV59" s="255"/>
      <c r="ILW59" s="255"/>
      <c r="ILX59" s="255"/>
      <c r="ILY59" s="255"/>
      <c r="ILZ59" s="255"/>
      <c r="IMA59" s="255"/>
      <c r="IMB59" s="255"/>
      <c r="IMC59" s="255"/>
      <c r="IMD59" s="255"/>
      <c r="IME59" s="255"/>
      <c r="IMF59" s="255"/>
      <c r="IMG59" s="255"/>
      <c r="IMH59" s="255"/>
      <c r="IMI59" s="255"/>
      <c r="IMJ59" s="255"/>
      <c r="IMK59" s="255"/>
      <c r="IML59" s="255"/>
      <c r="IMM59" s="255"/>
      <c r="IMN59" s="255"/>
      <c r="IMO59" s="255"/>
      <c r="IMP59" s="255"/>
      <c r="IMQ59" s="255"/>
      <c r="IMR59" s="255"/>
      <c r="IMS59" s="255"/>
      <c r="IMT59" s="255"/>
      <c r="IMU59" s="255"/>
      <c r="IMV59" s="255"/>
      <c r="IMW59" s="255"/>
      <c r="IMX59" s="255"/>
      <c r="IMY59" s="255"/>
      <c r="IMZ59" s="255"/>
      <c r="INA59" s="255"/>
      <c r="INB59" s="255"/>
      <c r="INC59" s="255"/>
      <c r="IND59" s="255"/>
      <c r="INE59" s="255"/>
      <c r="INF59" s="255"/>
      <c r="ING59" s="255"/>
      <c r="INH59" s="255"/>
      <c r="INI59" s="255"/>
      <c r="INJ59" s="255"/>
      <c r="INK59" s="255"/>
      <c r="INL59" s="255"/>
      <c r="INM59" s="255"/>
      <c r="INN59" s="255"/>
      <c r="INO59" s="255"/>
      <c r="INP59" s="255"/>
      <c r="INQ59" s="255"/>
      <c r="INR59" s="255"/>
      <c r="INS59" s="255"/>
      <c r="INT59" s="255"/>
      <c r="INU59" s="255"/>
      <c r="INV59" s="255"/>
      <c r="INW59" s="255"/>
      <c r="INX59" s="255"/>
      <c r="INY59" s="255"/>
      <c r="INZ59" s="255"/>
      <c r="IOA59" s="255"/>
      <c r="IOB59" s="255"/>
      <c r="IOC59" s="255"/>
      <c r="IOD59" s="255"/>
      <c r="IOE59" s="255"/>
      <c r="IOF59" s="255"/>
      <c r="IOG59" s="255"/>
      <c r="IOH59" s="255"/>
      <c r="IOI59" s="255"/>
      <c r="IOJ59" s="255"/>
      <c r="IOK59" s="255"/>
      <c r="IOL59" s="255"/>
      <c r="IOM59" s="255"/>
      <c r="ION59" s="255"/>
      <c r="IOO59" s="255"/>
      <c r="IOP59" s="255"/>
      <c r="IOQ59" s="255"/>
      <c r="IOR59" s="255"/>
      <c r="IOS59" s="255"/>
      <c r="IOT59" s="255"/>
      <c r="IOU59" s="255"/>
      <c r="IOV59" s="255"/>
      <c r="IOW59" s="255"/>
      <c r="IOX59" s="255"/>
      <c r="IOY59" s="255"/>
      <c r="IOZ59" s="255"/>
      <c r="IPA59" s="255"/>
      <c r="IPB59" s="255"/>
      <c r="IPC59" s="255"/>
      <c r="IPD59" s="255"/>
      <c r="IPE59" s="255"/>
      <c r="IPF59" s="255"/>
      <c r="IPG59" s="255"/>
      <c r="IPH59" s="255"/>
      <c r="IPI59" s="255"/>
      <c r="IPJ59" s="255"/>
      <c r="IPK59" s="255"/>
      <c r="IPL59" s="255"/>
      <c r="IPM59" s="255"/>
      <c r="IPN59" s="255"/>
      <c r="IPO59" s="255"/>
      <c r="IPP59" s="255"/>
      <c r="IPQ59" s="255"/>
      <c r="IPR59" s="255"/>
      <c r="IPS59" s="255"/>
      <c r="IPT59" s="255"/>
      <c r="IPU59" s="255"/>
      <c r="IPV59" s="255"/>
      <c r="IPW59" s="255"/>
      <c r="IPX59" s="255"/>
      <c r="IPY59" s="255"/>
      <c r="IPZ59" s="255"/>
      <c r="IQA59" s="255"/>
      <c r="IQB59" s="255"/>
      <c r="IQC59" s="255"/>
      <c r="IQD59" s="255"/>
      <c r="IQE59" s="255"/>
      <c r="IQF59" s="255"/>
      <c r="IQG59" s="255"/>
      <c r="IQH59" s="255"/>
      <c r="IQI59" s="255"/>
      <c r="IQJ59" s="255"/>
      <c r="IQK59" s="255"/>
      <c r="IQL59" s="255"/>
      <c r="IQM59" s="255"/>
      <c r="IQN59" s="255"/>
      <c r="IQO59" s="255"/>
      <c r="IQP59" s="255"/>
      <c r="IQQ59" s="255"/>
      <c r="IQR59" s="255"/>
      <c r="IQS59" s="255"/>
      <c r="IQT59" s="255"/>
      <c r="IQU59" s="255"/>
      <c r="IQV59" s="255"/>
      <c r="IQW59" s="255"/>
      <c r="IQX59" s="255"/>
      <c r="IQY59" s="255"/>
      <c r="IQZ59" s="255"/>
      <c r="IRA59" s="255"/>
      <c r="IRB59" s="255"/>
      <c r="IRC59" s="255"/>
      <c r="IRD59" s="255"/>
      <c r="IRE59" s="255"/>
      <c r="IRF59" s="255"/>
      <c r="IRG59" s="255"/>
      <c r="IRH59" s="255"/>
      <c r="IRI59" s="255"/>
      <c r="IRJ59" s="255"/>
      <c r="IRK59" s="255"/>
      <c r="IRL59" s="255"/>
      <c r="IRM59" s="255"/>
      <c r="IRN59" s="255"/>
      <c r="IRO59" s="255"/>
      <c r="IRP59" s="255"/>
      <c r="IRQ59" s="255"/>
      <c r="IRR59" s="255"/>
      <c r="IRS59" s="255"/>
      <c r="IRT59" s="255"/>
      <c r="IRU59" s="255"/>
      <c r="IRV59" s="255"/>
      <c r="IRW59" s="255"/>
      <c r="IRX59" s="255"/>
      <c r="IRY59" s="255"/>
      <c r="IRZ59" s="255"/>
      <c r="ISA59" s="255"/>
      <c r="ISB59" s="255"/>
      <c r="ISC59" s="255"/>
      <c r="ISD59" s="255"/>
      <c r="ISE59" s="255"/>
      <c r="ISF59" s="255"/>
      <c r="ISG59" s="255"/>
      <c r="ISH59" s="255"/>
      <c r="ISI59" s="255"/>
      <c r="ISJ59" s="255"/>
      <c r="ISK59" s="255"/>
      <c r="ISL59" s="255"/>
      <c r="ISM59" s="255"/>
      <c r="ISN59" s="255"/>
      <c r="ISO59" s="255"/>
      <c r="ISP59" s="255"/>
      <c r="ISQ59" s="255"/>
      <c r="ISR59" s="255"/>
      <c r="ISS59" s="255"/>
      <c r="IST59" s="255"/>
      <c r="ISU59" s="255"/>
      <c r="ISV59" s="255"/>
      <c r="ISW59" s="255"/>
      <c r="ISX59" s="255"/>
      <c r="ISY59" s="255"/>
      <c r="ISZ59" s="255"/>
      <c r="ITA59" s="255"/>
      <c r="ITB59" s="255"/>
      <c r="ITC59" s="255"/>
      <c r="ITD59" s="255"/>
      <c r="ITE59" s="255"/>
      <c r="ITF59" s="255"/>
      <c r="ITG59" s="255"/>
      <c r="ITH59" s="255"/>
      <c r="ITI59" s="255"/>
      <c r="ITJ59" s="255"/>
      <c r="ITK59" s="255"/>
      <c r="ITL59" s="255"/>
      <c r="ITM59" s="255"/>
      <c r="ITN59" s="255"/>
      <c r="ITO59" s="255"/>
      <c r="ITP59" s="255"/>
      <c r="ITQ59" s="255"/>
      <c r="ITR59" s="255"/>
      <c r="ITS59" s="255"/>
      <c r="ITT59" s="255"/>
      <c r="ITU59" s="255"/>
      <c r="ITV59" s="255"/>
      <c r="ITW59" s="255"/>
      <c r="ITX59" s="255"/>
      <c r="ITY59" s="255"/>
      <c r="ITZ59" s="255"/>
      <c r="IUA59" s="255"/>
      <c r="IUB59" s="255"/>
      <c r="IUC59" s="255"/>
      <c r="IUD59" s="255"/>
      <c r="IUE59" s="255"/>
      <c r="IUF59" s="255"/>
      <c r="IUG59" s="255"/>
      <c r="IUH59" s="255"/>
      <c r="IUI59" s="255"/>
      <c r="IUJ59" s="255"/>
      <c r="IUK59" s="255"/>
      <c r="IUL59" s="255"/>
      <c r="IUM59" s="255"/>
      <c r="IUN59" s="255"/>
      <c r="IUO59" s="255"/>
      <c r="IUP59" s="255"/>
      <c r="IUQ59" s="255"/>
      <c r="IUR59" s="255"/>
      <c r="IUS59" s="255"/>
      <c r="IUT59" s="255"/>
      <c r="IUU59" s="255"/>
      <c r="IUV59" s="255"/>
      <c r="IUW59" s="255"/>
      <c r="IUX59" s="255"/>
      <c r="IUY59" s="255"/>
      <c r="IUZ59" s="255"/>
      <c r="IVA59" s="255"/>
      <c r="IVB59" s="255"/>
      <c r="IVC59" s="255"/>
      <c r="IVD59" s="255"/>
      <c r="IVE59" s="255"/>
      <c r="IVF59" s="255"/>
      <c r="IVG59" s="255"/>
      <c r="IVH59" s="255"/>
      <c r="IVI59" s="255"/>
      <c r="IVJ59" s="255"/>
      <c r="IVK59" s="255"/>
      <c r="IVL59" s="255"/>
      <c r="IVM59" s="255"/>
      <c r="IVN59" s="255"/>
      <c r="IVO59" s="255"/>
      <c r="IVP59" s="255"/>
      <c r="IVQ59" s="255"/>
      <c r="IVR59" s="255"/>
      <c r="IVS59" s="255"/>
      <c r="IVT59" s="255"/>
      <c r="IVU59" s="255"/>
      <c r="IVV59" s="255"/>
      <c r="IVW59" s="255"/>
      <c r="IVX59" s="255"/>
      <c r="IVY59" s="255"/>
      <c r="IVZ59" s="255"/>
      <c r="IWA59" s="255"/>
      <c r="IWB59" s="255"/>
      <c r="IWC59" s="255"/>
      <c r="IWD59" s="255"/>
      <c r="IWE59" s="255"/>
      <c r="IWF59" s="255"/>
      <c r="IWG59" s="255"/>
      <c r="IWH59" s="255"/>
      <c r="IWI59" s="255"/>
      <c r="IWJ59" s="255"/>
      <c r="IWK59" s="255"/>
      <c r="IWL59" s="255"/>
      <c r="IWM59" s="255"/>
      <c r="IWN59" s="255"/>
      <c r="IWO59" s="255"/>
      <c r="IWP59" s="255"/>
      <c r="IWQ59" s="255"/>
      <c r="IWR59" s="255"/>
      <c r="IWS59" s="255"/>
      <c r="IWT59" s="255"/>
      <c r="IWU59" s="255"/>
      <c r="IWV59" s="255"/>
      <c r="IWW59" s="255"/>
      <c r="IWX59" s="255"/>
      <c r="IWY59" s="255"/>
      <c r="IWZ59" s="255"/>
      <c r="IXA59" s="255"/>
      <c r="IXB59" s="255"/>
      <c r="IXC59" s="255"/>
      <c r="IXD59" s="255"/>
      <c r="IXE59" s="255"/>
      <c r="IXF59" s="255"/>
      <c r="IXG59" s="255"/>
      <c r="IXH59" s="255"/>
      <c r="IXI59" s="255"/>
      <c r="IXJ59" s="255"/>
      <c r="IXK59" s="255"/>
      <c r="IXL59" s="255"/>
      <c r="IXM59" s="255"/>
      <c r="IXN59" s="255"/>
      <c r="IXO59" s="255"/>
      <c r="IXP59" s="255"/>
      <c r="IXQ59" s="255"/>
      <c r="IXR59" s="255"/>
      <c r="IXS59" s="255"/>
      <c r="IXT59" s="255"/>
      <c r="IXU59" s="255"/>
      <c r="IXV59" s="255"/>
      <c r="IXW59" s="255"/>
      <c r="IXX59" s="255"/>
      <c r="IXY59" s="255"/>
      <c r="IXZ59" s="255"/>
      <c r="IYA59" s="255"/>
      <c r="IYB59" s="255"/>
      <c r="IYC59" s="255"/>
      <c r="IYD59" s="255"/>
      <c r="IYE59" s="255"/>
      <c r="IYF59" s="255"/>
      <c r="IYG59" s="255"/>
      <c r="IYH59" s="255"/>
      <c r="IYI59" s="255"/>
      <c r="IYJ59" s="255"/>
      <c r="IYK59" s="255"/>
      <c r="IYL59" s="255"/>
      <c r="IYM59" s="255"/>
      <c r="IYN59" s="255"/>
      <c r="IYO59" s="255"/>
      <c r="IYP59" s="255"/>
      <c r="IYQ59" s="255"/>
      <c r="IYR59" s="255"/>
      <c r="IYS59" s="255"/>
      <c r="IYT59" s="255"/>
      <c r="IYU59" s="255"/>
      <c r="IYV59" s="255"/>
      <c r="IYW59" s="255"/>
      <c r="IYX59" s="255"/>
      <c r="IYY59" s="255"/>
      <c r="IYZ59" s="255"/>
      <c r="IZA59" s="255"/>
      <c r="IZB59" s="255"/>
      <c r="IZC59" s="255"/>
      <c r="IZD59" s="255"/>
      <c r="IZE59" s="255"/>
      <c r="IZF59" s="255"/>
      <c r="IZG59" s="255"/>
      <c r="IZH59" s="255"/>
      <c r="IZI59" s="255"/>
      <c r="IZJ59" s="255"/>
      <c r="IZK59" s="255"/>
      <c r="IZL59" s="255"/>
      <c r="IZM59" s="255"/>
      <c r="IZN59" s="255"/>
      <c r="IZO59" s="255"/>
      <c r="IZP59" s="255"/>
      <c r="IZQ59" s="255"/>
      <c r="IZR59" s="255"/>
      <c r="IZS59" s="255"/>
      <c r="IZT59" s="255"/>
      <c r="IZU59" s="255"/>
      <c r="IZV59" s="255"/>
      <c r="IZW59" s="255"/>
      <c r="IZX59" s="255"/>
      <c r="IZY59" s="255"/>
      <c r="IZZ59" s="255"/>
      <c r="JAA59" s="255"/>
      <c r="JAB59" s="255"/>
      <c r="JAC59" s="255"/>
      <c r="JAD59" s="255"/>
      <c r="JAE59" s="255"/>
      <c r="JAF59" s="255"/>
      <c r="JAG59" s="255"/>
      <c r="JAH59" s="255"/>
      <c r="JAI59" s="255"/>
      <c r="JAJ59" s="255"/>
      <c r="JAK59" s="255"/>
      <c r="JAL59" s="255"/>
      <c r="JAM59" s="255"/>
      <c r="JAN59" s="255"/>
      <c r="JAO59" s="255"/>
      <c r="JAP59" s="255"/>
      <c r="JAQ59" s="255"/>
      <c r="JAR59" s="255"/>
      <c r="JAS59" s="255"/>
      <c r="JAT59" s="255"/>
      <c r="JAU59" s="255"/>
      <c r="JAV59" s="255"/>
      <c r="JAW59" s="255"/>
      <c r="JAX59" s="255"/>
      <c r="JAY59" s="255"/>
      <c r="JAZ59" s="255"/>
      <c r="JBA59" s="255"/>
      <c r="JBB59" s="255"/>
      <c r="JBC59" s="255"/>
      <c r="JBD59" s="255"/>
      <c r="JBE59" s="255"/>
      <c r="JBF59" s="255"/>
      <c r="JBG59" s="255"/>
      <c r="JBH59" s="255"/>
      <c r="JBI59" s="255"/>
      <c r="JBJ59" s="255"/>
      <c r="JBK59" s="255"/>
      <c r="JBL59" s="255"/>
      <c r="JBM59" s="255"/>
      <c r="JBN59" s="255"/>
      <c r="JBO59" s="255"/>
      <c r="JBP59" s="255"/>
      <c r="JBQ59" s="255"/>
      <c r="JBR59" s="255"/>
      <c r="JBS59" s="255"/>
      <c r="JBT59" s="255"/>
      <c r="JBU59" s="255"/>
      <c r="JBV59" s="255"/>
      <c r="JBW59" s="255"/>
      <c r="JBX59" s="255"/>
      <c r="JBY59" s="255"/>
      <c r="JBZ59" s="255"/>
      <c r="JCA59" s="255"/>
      <c r="JCB59" s="255"/>
      <c r="JCC59" s="255"/>
      <c r="JCD59" s="255"/>
      <c r="JCE59" s="255"/>
      <c r="JCF59" s="255"/>
      <c r="JCG59" s="255"/>
      <c r="JCH59" s="255"/>
      <c r="JCI59" s="255"/>
      <c r="JCJ59" s="255"/>
      <c r="JCK59" s="255"/>
      <c r="JCL59" s="255"/>
      <c r="JCM59" s="255"/>
      <c r="JCN59" s="255"/>
      <c r="JCO59" s="255"/>
      <c r="JCP59" s="255"/>
      <c r="JCQ59" s="255"/>
      <c r="JCR59" s="255"/>
      <c r="JCS59" s="255"/>
      <c r="JCT59" s="255"/>
      <c r="JCU59" s="255"/>
      <c r="JCV59" s="255"/>
      <c r="JCW59" s="255"/>
      <c r="JCX59" s="255"/>
      <c r="JCY59" s="255"/>
      <c r="JCZ59" s="255"/>
      <c r="JDA59" s="255"/>
      <c r="JDB59" s="255"/>
      <c r="JDC59" s="255"/>
      <c r="JDD59" s="255"/>
      <c r="JDE59" s="255"/>
      <c r="JDF59" s="255"/>
      <c r="JDG59" s="255"/>
      <c r="JDH59" s="255"/>
      <c r="JDI59" s="255"/>
      <c r="JDJ59" s="255"/>
      <c r="JDK59" s="255"/>
      <c r="JDL59" s="255"/>
      <c r="JDM59" s="255"/>
      <c r="JDN59" s="255"/>
      <c r="JDO59" s="255"/>
      <c r="JDP59" s="255"/>
      <c r="JDQ59" s="255"/>
      <c r="JDR59" s="255"/>
      <c r="JDS59" s="255"/>
      <c r="JDT59" s="255"/>
      <c r="JDU59" s="255"/>
      <c r="JDV59" s="255"/>
      <c r="JDW59" s="255"/>
      <c r="JDX59" s="255"/>
      <c r="JDY59" s="255"/>
      <c r="JDZ59" s="255"/>
      <c r="JEA59" s="255"/>
      <c r="JEB59" s="255"/>
      <c r="JEC59" s="255"/>
      <c r="JED59" s="255"/>
      <c r="JEE59" s="255"/>
      <c r="JEF59" s="255"/>
      <c r="JEG59" s="255"/>
      <c r="JEH59" s="255"/>
      <c r="JEI59" s="255"/>
      <c r="JEJ59" s="255"/>
      <c r="JEK59" s="255"/>
      <c r="JEL59" s="255"/>
      <c r="JEM59" s="255"/>
      <c r="JEN59" s="255"/>
      <c r="JEO59" s="255"/>
      <c r="JEP59" s="255"/>
      <c r="JEQ59" s="255"/>
      <c r="JER59" s="255"/>
      <c r="JES59" s="255"/>
      <c r="JET59" s="255"/>
      <c r="JEU59" s="255"/>
      <c r="JEV59" s="255"/>
      <c r="JEW59" s="255"/>
      <c r="JEX59" s="255"/>
      <c r="JEY59" s="255"/>
      <c r="JEZ59" s="255"/>
      <c r="JFA59" s="255"/>
      <c r="JFB59" s="255"/>
      <c r="JFC59" s="255"/>
      <c r="JFD59" s="255"/>
      <c r="JFE59" s="255"/>
      <c r="JFF59" s="255"/>
      <c r="JFG59" s="255"/>
      <c r="JFH59" s="255"/>
      <c r="JFI59" s="255"/>
      <c r="JFJ59" s="255"/>
      <c r="JFK59" s="255"/>
      <c r="JFL59" s="255"/>
      <c r="JFM59" s="255"/>
      <c r="JFN59" s="255"/>
      <c r="JFO59" s="255"/>
      <c r="JFP59" s="255"/>
      <c r="JFQ59" s="255"/>
      <c r="JFR59" s="255"/>
      <c r="JFS59" s="255"/>
      <c r="JFT59" s="255"/>
      <c r="JFU59" s="255"/>
      <c r="JFV59" s="255"/>
      <c r="JFW59" s="255"/>
      <c r="JFX59" s="255"/>
      <c r="JFY59" s="255"/>
      <c r="JFZ59" s="255"/>
      <c r="JGA59" s="255"/>
      <c r="JGB59" s="255"/>
      <c r="JGC59" s="255"/>
      <c r="JGD59" s="255"/>
      <c r="JGE59" s="255"/>
      <c r="JGF59" s="255"/>
      <c r="JGG59" s="255"/>
      <c r="JGH59" s="255"/>
      <c r="JGI59" s="255"/>
      <c r="JGJ59" s="255"/>
      <c r="JGK59" s="255"/>
      <c r="JGL59" s="255"/>
      <c r="JGM59" s="255"/>
      <c r="JGN59" s="255"/>
      <c r="JGO59" s="255"/>
      <c r="JGP59" s="255"/>
      <c r="JGQ59" s="255"/>
      <c r="JGR59" s="255"/>
      <c r="JGS59" s="255"/>
      <c r="JGT59" s="255"/>
      <c r="JGU59" s="255"/>
      <c r="JGV59" s="255"/>
      <c r="JGW59" s="255"/>
      <c r="JGX59" s="255"/>
      <c r="JGY59" s="255"/>
      <c r="JGZ59" s="255"/>
      <c r="JHA59" s="255"/>
      <c r="JHB59" s="255"/>
      <c r="JHC59" s="255"/>
      <c r="JHD59" s="255"/>
      <c r="JHE59" s="255"/>
      <c r="JHF59" s="255"/>
      <c r="JHG59" s="255"/>
      <c r="JHH59" s="255"/>
      <c r="JHI59" s="255"/>
      <c r="JHJ59" s="255"/>
      <c r="JHK59" s="255"/>
      <c r="JHL59" s="255"/>
      <c r="JHM59" s="255"/>
      <c r="JHN59" s="255"/>
      <c r="JHO59" s="255"/>
      <c r="JHP59" s="255"/>
      <c r="JHQ59" s="255"/>
      <c r="JHR59" s="255"/>
      <c r="JHS59" s="255"/>
      <c r="JHT59" s="255"/>
      <c r="JHU59" s="255"/>
      <c r="JHV59" s="255"/>
      <c r="JHW59" s="255"/>
      <c r="JHX59" s="255"/>
      <c r="JHY59" s="255"/>
      <c r="JHZ59" s="255"/>
      <c r="JIA59" s="255"/>
      <c r="JIB59" s="255"/>
      <c r="JIC59" s="255"/>
      <c r="JID59" s="255"/>
      <c r="JIE59" s="255"/>
      <c r="JIF59" s="255"/>
      <c r="JIG59" s="255"/>
      <c r="JIH59" s="255"/>
      <c r="JII59" s="255"/>
      <c r="JIJ59" s="255"/>
      <c r="JIK59" s="255"/>
      <c r="JIL59" s="255"/>
      <c r="JIM59" s="255"/>
      <c r="JIN59" s="255"/>
      <c r="JIO59" s="255"/>
      <c r="JIP59" s="255"/>
      <c r="JIQ59" s="255"/>
      <c r="JIR59" s="255"/>
      <c r="JIS59" s="255"/>
      <c r="JIT59" s="255"/>
      <c r="JIU59" s="255"/>
      <c r="JIV59" s="255"/>
      <c r="JIW59" s="255"/>
      <c r="JIX59" s="255"/>
      <c r="JIY59" s="255"/>
      <c r="JIZ59" s="255"/>
      <c r="JJA59" s="255"/>
      <c r="JJB59" s="255"/>
      <c r="JJC59" s="255"/>
      <c r="JJD59" s="255"/>
      <c r="JJE59" s="255"/>
      <c r="JJF59" s="255"/>
      <c r="JJG59" s="255"/>
      <c r="JJH59" s="255"/>
      <c r="JJI59" s="255"/>
      <c r="JJJ59" s="255"/>
      <c r="JJK59" s="255"/>
      <c r="JJL59" s="255"/>
      <c r="JJM59" s="255"/>
      <c r="JJN59" s="255"/>
      <c r="JJO59" s="255"/>
      <c r="JJP59" s="255"/>
      <c r="JJQ59" s="255"/>
      <c r="JJR59" s="255"/>
      <c r="JJS59" s="255"/>
      <c r="JJT59" s="255"/>
      <c r="JJU59" s="255"/>
      <c r="JJV59" s="255"/>
      <c r="JJW59" s="255"/>
      <c r="JJX59" s="255"/>
      <c r="JJY59" s="255"/>
      <c r="JJZ59" s="255"/>
      <c r="JKA59" s="255"/>
      <c r="JKB59" s="255"/>
      <c r="JKC59" s="255"/>
      <c r="JKD59" s="255"/>
      <c r="JKE59" s="255"/>
      <c r="JKF59" s="255"/>
      <c r="JKG59" s="255"/>
      <c r="JKH59" s="255"/>
      <c r="JKI59" s="255"/>
      <c r="JKJ59" s="255"/>
      <c r="JKK59" s="255"/>
      <c r="JKL59" s="255"/>
      <c r="JKM59" s="255"/>
      <c r="JKN59" s="255"/>
      <c r="JKO59" s="255"/>
      <c r="JKP59" s="255"/>
      <c r="JKQ59" s="255"/>
      <c r="JKR59" s="255"/>
      <c r="JKS59" s="255"/>
      <c r="JKT59" s="255"/>
      <c r="JKU59" s="255"/>
      <c r="JKV59" s="255"/>
      <c r="JKW59" s="255"/>
      <c r="JKX59" s="255"/>
      <c r="JKY59" s="255"/>
      <c r="JKZ59" s="255"/>
      <c r="JLA59" s="255"/>
      <c r="JLB59" s="255"/>
      <c r="JLC59" s="255"/>
      <c r="JLD59" s="255"/>
      <c r="JLE59" s="255"/>
      <c r="JLF59" s="255"/>
      <c r="JLG59" s="255"/>
      <c r="JLH59" s="255"/>
      <c r="JLI59" s="255"/>
      <c r="JLJ59" s="255"/>
      <c r="JLK59" s="255"/>
      <c r="JLL59" s="255"/>
      <c r="JLM59" s="255"/>
      <c r="JLN59" s="255"/>
      <c r="JLO59" s="255"/>
      <c r="JLP59" s="255"/>
      <c r="JLQ59" s="255"/>
      <c r="JLR59" s="255"/>
      <c r="JLS59" s="255"/>
      <c r="JLT59" s="255"/>
      <c r="JLU59" s="255"/>
      <c r="JLV59" s="255"/>
      <c r="JLW59" s="255"/>
      <c r="JLX59" s="255"/>
      <c r="JLY59" s="255"/>
      <c r="JLZ59" s="255"/>
      <c r="JMA59" s="255"/>
      <c r="JMB59" s="255"/>
      <c r="JMC59" s="255"/>
      <c r="JMD59" s="255"/>
      <c r="JME59" s="255"/>
      <c r="JMF59" s="255"/>
      <c r="JMG59" s="255"/>
      <c r="JMH59" s="255"/>
      <c r="JMI59" s="255"/>
      <c r="JMJ59" s="255"/>
      <c r="JMK59" s="255"/>
      <c r="JML59" s="255"/>
      <c r="JMM59" s="255"/>
      <c r="JMN59" s="255"/>
      <c r="JMO59" s="255"/>
      <c r="JMP59" s="255"/>
      <c r="JMQ59" s="255"/>
      <c r="JMR59" s="255"/>
      <c r="JMS59" s="255"/>
      <c r="JMT59" s="255"/>
      <c r="JMU59" s="255"/>
      <c r="JMV59" s="255"/>
      <c r="JMW59" s="255"/>
      <c r="JMX59" s="255"/>
      <c r="JMY59" s="255"/>
      <c r="JMZ59" s="255"/>
      <c r="JNA59" s="255"/>
      <c r="JNB59" s="255"/>
      <c r="JNC59" s="255"/>
      <c r="JND59" s="255"/>
      <c r="JNE59" s="255"/>
      <c r="JNF59" s="255"/>
      <c r="JNG59" s="255"/>
      <c r="JNH59" s="255"/>
      <c r="JNI59" s="255"/>
      <c r="JNJ59" s="255"/>
      <c r="JNK59" s="255"/>
      <c r="JNL59" s="255"/>
      <c r="JNM59" s="255"/>
      <c r="JNN59" s="255"/>
      <c r="JNO59" s="255"/>
      <c r="JNP59" s="255"/>
      <c r="JNQ59" s="255"/>
      <c r="JNR59" s="255"/>
      <c r="JNS59" s="255"/>
      <c r="JNT59" s="255"/>
      <c r="JNU59" s="255"/>
      <c r="JNV59" s="255"/>
      <c r="JNW59" s="255"/>
      <c r="JNX59" s="255"/>
      <c r="JNY59" s="255"/>
      <c r="JNZ59" s="255"/>
      <c r="JOA59" s="255"/>
      <c r="JOB59" s="255"/>
      <c r="JOC59" s="255"/>
      <c r="JOD59" s="255"/>
      <c r="JOE59" s="255"/>
      <c r="JOF59" s="255"/>
      <c r="JOG59" s="255"/>
      <c r="JOH59" s="255"/>
      <c r="JOI59" s="255"/>
      <c r="JOJ59" s="255"/>
      <c r="JOK59" s="255"/>
      <c r="JOL59" s="255"/>
      <c r="JOM59" s="255"/>
      <c r="JON59" s="255"/>
      <c r="JOO59" s="255"/>
      <c r="JOP59" s="255"/>
      <c r="JOQ59" s="255"/>
      <c r="JOR59" s="255"/>
      <c r="JOS59" s="255"/>
      <c r="JOT59" s="255"/>
      <c r="JOU59" s="255"/>
      <c r="JOV59" s="255"/>
      <c r="JOW59" s="255"/>
      <c r="JOX59" s="255"/>
      <c r="JOY59" s="255"/>
      <c r="JOZ59" s="255"/>
      <c r="JPA59" s="255"/>
      <c r="JPB59" s="255"/>
      <c r="JPC59" s="255"/>
      <c r="JPD59" s="255"/>
      <c r="JPE59" s="255"/>
      <c r="JPF59" s="255"/>
      <c r="JPG59" s="255"/>
      <c r="JPH59" s="255"/>
      <c r="JPI59" s="255"/>
      <c r="JPJ59" s="255"/>
      <c r="JPK59" s="255"/>
      <c r="JPL59" s="255"/>
      <c r="JPM59" s="255"/>
      <c r="JPN59" s="255"/>
      <c r="JPO59" s="255"/>
      <c r="JPP59" s="255"/>
      <c r="JPQ59" s="255"/>
      <c r="JPR59" s="255"/>
      <c r="JPS59" s="255"/>
      <c r="JPT59" s="255"/>
      <c r="JPU59" s="255"/>
      <c r="JPV59" s="255"/>
      <c r="JPW59" s="255"/>
      <c r="JPX59" s="255"/>
      <c r="JPY59" s="255"/>
      <c r="JPZ59" s="255"/>
      <c r="JQA59" s="255"/>
      <c r="JQB59" s="255"/>
      <c r="JQC59" s="255"/>
      <c r="JQD59" s="255"/>
      <c r="JQE59" s="255"/>
      <c r="JQF59" s="255"/>
      <c r="JQG59" s="255"/>
      <c r="JQH59" s="255"/>
      <c r="JQI59" s="255"/>
      <c r="JQJ59" s="255"/>
      <c r="JQK59" s="255"/>
      <c r="JQL59" s="255"/>
      <c r="JQM59" s="255"/>
      <c r="JQN59" s="255"/>
      <c r="JQO59" s="255"/>
      <c r="JQP59" s="255"/>
      <c r="JQQ59" s="255"/>
      <c r="JQR59" s="255"/>
      <c r="JQS59" s="255"/>
      <c r="JQT59" s="255"/>
      <c r="JQU59" s="255"/>
      <c r="JQV59" s="255"/>
      <c r="JQW59" s="255"/>
      <c r="JQX59" s="255"/>
      <c r="JQY59" s="255"/>
      <c r="JQZ59" s="255"/>
      <c r="JRA59" s="255"/>
      <c r="JRB59" s="255"/>
      <c r="JRC59" s="255"/>
      <c r="JRD59" s="255"/>
      <c r="JRE59" s="255"/>
      <c r="JRF59" s="255"/>
      <c r="JRG59" s="255"/>
      <c r="JRH59" s="255"/>
      <c r="JRI59" s="255"/>
      <c r="JRJ59" s="255"/>
      <c r="JRK59" s="255"/>
      <c r="JRL59" s="255"/>
      <c r="JRM59" s="255"/>
      <c r="JRN59" s="255"/>
      <c r="JRO59" s="255"/>
      <c r="JRP59" s="255"/>
      <c r="JRQ59" s="255"/>
      <c r="JRR59" s="255"/>
      <c r="JRS59" s="255"/>
      <c r="JRT59" s="255"/>
      <c r="JRU59" s="255"/>
      <c r="JRV59" s="255"/>
      <c r="JRW59" s="255"/>
      <c r="JRX59" s="255"/>
      <c r="JRY59" s="255"/>
      <c r="JRZ59" s="255"/>
      <c r="JSA59" s="255"/>
      <c r="JSB59" s="255"/>
      <c r="JSC59" s="255"/>
      <c r="JSD59" s="255"/>
      <c r="JSE59" s="255"/>
      <c r="JSF59" s="255"/>
      <c r="JSG59" s="255"/>
      <c r="JSH59" s="255"/>
      <c r="JSI59" s="255"/>
      <c r="JSJ59" s="255"/>
      <c r="JSK59" s="255"/>
      <c r="JSL59" s="255"/>
      <c r="JSM59" s="255"/>
      <c r="JSN59" s="255"/>
      <c r="JSO59" s="255"/>
      <c r="JSP59" s="255"/>
      <c r="JSQ59" s="255"/>
      <c r="JSR59" s="255"/>
      <c r="JSS59" s="255"/>
      <c r="JST59" s="255"/>
      <c r="JSU59" s="255"/>
      <c r="JSV59" s="255"/>
      <c r="JSW59" s="255"/>
      <c r="JSX59" s="255"/>
      <c r="JSY59" s="255"/>
      <c r="JSZ59" s="255"/>
      <c r="JTA59" s="255"/>
      <c r="JTB59" s="255"/>
      <c r="JTC59" s="255"/>
      <c r="JTD59" s="255"/>
      <c r="JTE59" s="255"/>
      <c r="JTF59" s="255"/>
      <c r="JTG59" s="255"/>
      <c r="JTH59" s="255"/>
      <c r="JTI59" s="255"/>
      <c r="JTJ59" s="255"/>
      <c r="JTK59" s="255"/>
      <c r="JTL59" s="255"/>
      <c r="JTM59" s="255"/>
      <c r="JTN59" s="255"/>
      <c r="JTO59" s="255"/>
      <c r="JTP59" s="255"/>
      <c r="JTQ59" s="255"/>
      <c r="JTR59" s="255"/>
      <c r="JTS59" s="255"/>
      <c r="JTT59" s="255"/>
      <c r="JTU59" s="255"/>
      <c r="JTV59" s="255"/>
      <c r="JTW59" s="255"/>
      <c r="JTX59" s="255"/>
      <c r="JTY59" s="255"/>
      <c r="JTZ59" s="255"/>
      <c r="JUA59" s="255"/>
      <c r="JUB59" s="255"/>
      <c r="JUC59" s="255"/>
      <c r="JUD59" s="255"/>
      <c r="JUE59" s="255"/>
      <c r="JUF59" s="255"/>
      <c r="JUG59" s="255"/>
      <c r="JUH59" s="255"/>
      <c r="JUI59" s="255"/>
      <c r="JUJ59" s="255"/>
      <c r="JUK59" s="255"/>
      <c r="JUL59" s="255"/>
      <c r="JUM59" s="255"/>
      <c r="JUN59" s="255"/>
      <c r="JUO59" s="255"/>
      <c r="JUP59" s="255"/>
      <c r="JUQ59" s="255"/>
      <c r="JUR59" s="255"/>
      <c r="JUS59" s="255"/>
      <c r="JUT59" s="255"/>
      <c r="JUU59" s="255"/>
      <c r="JUV59" s="255"/>
      <c r="JUW59" s="255"/>
      <c r="JUX59" s="255"/>
      <c r="JUY59" s="255"/>
      <c r="JUZ59" s="255"/>
      <c r="JVA59" s="255"/>
      <c r="JVB59" s="255"/>
      <c r="JVC59" s="255"/>
      <c r="JVD59" s="255"/>
      <c r="JVE59" s="255"/>
      <c r="JVF59" s="255"/>
      <c r="JVG59" s="255"/>
      <c r="JVH59" s="255"/>
      <c r="JVI59" s="255"/>
      <c r="JVJ59" s="255"/>
      <c r="JVK59" s="255"/>
      <c r="JVL59" s="255"/>
      <c r="JVM59" s="255"/>
      <c r="JVN59" s="255"/>
      <c r="JVO59" s="255"/>
      <c r="JVP59" s="255"/>
      <c r="JVQ59" s="255"/>
      <c r="JVR59" s="255"/>
      <c r="JVS59" s="255"/>
      <c r="JVT59" s="255"/>
      <c r="JVU59" s="255"/>
      <c r="JVV59" s="255"/>
      <c r="JVW59" s="255"/>
      <c r="JVX59" s="255"/>
      <c r="JVY59" s="255"/>
      <c r="JVZ59" s="255"/>
      <c r="JWA59" s="255"/>
      <c r="JWB59" s="255"/>
      <c r="JWC59" s="255"/>
      <c r="JWD59" s="255"/>
      <c r="JWE59" s="255"/>
      <c r="JWF59" s="255"/>
      <c r="JWG59" s="255"/>
      <c r="JWH59" s="255"/>
      <c r="JWI59" s="255"/>
      <c r="JWJ59" s="255"/>
      <c r="JWK59" s="255"/>
      <c r="JWL59" s="255"/>
      <c r="JWM59" s="255"/>
      <c r="JWN59" s="255"/>
      <c r="JWO59" s="255"/>
      <c r="JWP59" s="255"/>
      <c r="JWQ59" s="255"/>
      <c r="JWR59" s="255"/>
      <c r="JWS59" s="255"/>
      <c r="JWT59" s="255"/>
      <c r="JWU59" s="255"/>
      <c r="JWV59" s="255"/>
      <c r="JWW59" s="255"/>
      <c r="JWX59" s="255"/>
      <c r="JWY59" s="255"/>
      <c r="JWZ59" s="255"/>
      <c r="JXA59" s="255"/>
      <c r="JXB59" s="255"/>
      <c r="JXC59" s="255"/>
      <c r="JXD59" s="255"/>
      <c r="JXE59" s="255"/>
      <c r="JXF59" s="255"/>
      <c r="JXG59" s="255"/>
      <c r="JXH59" s="255"/>
      <c r="JXI59" s="255"/>
      <c r="JXJ59" s="255"/>
      <c r="JXK59" s="255"/>
      <c r="JXL59" s="255"/>
      <c r="JXM59" s="255"/>
      <c r="JXN59" s="255"/>
      <c r="JXO59" s="255"/>
      <c r="JXP59" s="255"/>
      <c r="JXQ59" s="255"/>
      <c r="JXR59" s="255"/>
      <c r="JXS59" s="255"/>
      <c r="JXT59" s="255"/>
      <c r="JXU59" s="255"/>
      <c r="JXV59" s="255"/>
      <c r="JXW59" s="255"/>
      <c r="JXX59" s="255"/>
      <c r="JXY59" s="255"/>
      <c r="JXZ59" s="255"/>
      <c r="JYA59" s="255"/>
      <c r="JYB59" s="255"/>
      <c r="JYC59" s="255"/>
      <c r="JYD59" s="255"/>
      <c r="JYE59" s="255"/>
      <c r="JYF59" s="255"/>
      <c r="JYG59" s="255"/>
      <c r="JYH59" s="255"/>
      <c r="JYI59" s="255"/>
      <c r="JYJ59" s="255"/>
      <c r="JYK59" s="255"/>
      <c r="JYL59" s="255"/>
      <c r="JYM59" s="255"/>
      <c r="JYN59" s="255"/>
      <c r="JYO59" s="255"/>
      <c r="JYP59" s="255"/>
      <c r="JYQ59" s="255"/>
      <c r="JYR59" s="255"/>
      <c r="JYS59" s="255"/>
      <c r="JYT59" s="255"/>
      <c r="JYU59" s="255"/>
      <c r="JYV59" s="255"/>
      <c r="JYW59" s="255"/>
      <c r="JYX59" s="255"/>
      <c r="JYY59" s="255"/>
      <c r="JYZ59" s="255"/>
      <c r="JZA59" s="255"/>
      <c r="JZB59" s="255"/>
      <c r="JZC59" s="255"/>
      <c r="JZD59" s="255"/>
      <c r="JZE59" s="255"/>
      <c r="JZF59" s="255"/>
      <c r="JZG59" s="255"/>
      <c r="JZH59" s="255"/>
      <c r="JZI59" s="255"/>
      <c r="JZJ59" s="255"/>
      <c r="JZK59" s="255"/>
      <c r="JZL59" s="255"/>
      <c r="JZM59" s="255"/>
      <c r="JZN59" s="255"/>
      <c r="JZO59" s="255"/>
      <c r="JZP59" s="255"/>
      <c r="JZQ59" s="255"/>
      <c r="JZR59" s="255"/>
      <c r="JZS59" s="255"/>
      <c r="JZT59" s="255"/>
      <c r="JZU59" s="255"/>
      <c r="JZV59" s="255"/>
      <c r="JZW59" s="255"/>
      <c r="JZX59" s="255"/>
      <c r="JZY59" s="255"/>
      <c r="JZZ59" s="255"/>
      <c r="KAA59" s="255"/>
      <c r="KAB59" s="255"/>
      <c r="KAC59" s="255"/>
      <c r="KAD59" s="255"/>
      <c r="KAE59" s="255"/>
      <c r="KAF59" s="255"/>
      <c r="KAG59" s="255"/>
      <c r="KAH59" s="255"/>
      <c r="KAI59" s="255"/>
      <c r="KAJ59" s="255"/>
      <c r="KAK59" s="255"/>
      <c r="KAL59" s="255"/>
      <c r="KAM59" s="255"/>
      <c r="KAN59" s="255"/>
      <c r="KAO59" s="255"/>
      <c r="KAP59" s="255"/>
      <c r="KAQ59" s="255"/>
      <c r="KAR59" s="255"/>
      <c r="KAS59" s="255"/>
      <c r="KAT59" s="255"/>
      <c r="KAU59" s="255"/>
      <c r="KAV59" s="255"/>
      <c r="KAW59" s="255"/>
      <c r="KAX59" s="255"/>
      <c r="KAY59" s="255"/>
      <c r="KAZ59" s="255"/>
      <c r="KBA59" s="255"/>
      <c r="KBB59" s="255"/>
      <c r="KBC59" s="255"/>
      <c r="KBD59" s="255"/>
      <c r="KBE59" s="255"/>
      <c r="KBF59" s="255"/>
      <c r="KBG59" s="255"/>
      <c r="KBH59" s="255"/>
      <c r="KBI59" s="255"/>
      <c r="KBJ59" s="255"/>
      <c r="KBK59" s="255"/>
      <c r="KBL59" s="255"/>
      <c r="KBM59" s="255"/>
      <c r="KBN59" s="255"/>
      <c r="KBO59" s="255"/>
      <c r="KBP59" s="255"/>
      <c r="KBQ59" s="255"/>
      <c r="KBR59" s="255"/>
      <c r="KBS59" s="255"/>
      <c r="KBT59" s="255"/>
      <c r="KBU59" s="255"/>
      <c r="KBV59" s="255"/>
      <c r="KBW59" s="255"/>
      <c r="KBX59" s="255"/>
      <c r="KBY59" s="255"/>
      <c r="KBZ59" s="255"/>
      <c r="KCA59" s="255"/>
      <c r="KCB59" s="255"/>
      <c r="KCC59" s="255"/>
      <c r="KCD59" s="255"/>
      <c r="KCE59" s="255"/>
      <c r="KCF59" s="255"/>
      <c r="KCG59" s="255"/>
      <c r="KCH59" s="255"/>
      <c r="KCI59" s="255"/>
      <c r="KCJ59" s="255"/>
      <c r="KCK59" s="255"/>
      <c r="KCL59" s="255"/>
      <c r="KCM59" s="255"/>
      <c r="KCN59" s="255"/>
      <c r="KCO59" s="255"/>
      <c r="KCP59" s="255"/>
      <c r="KCQ59" s="255"/>
      <c r="KCR59" s="255"/>
      <c r="KCS59" s="255"/>
      <c r="KCT59" s="255"/>
      <c r="KCU59" s="255"/>
      <c r="KCV59" s="255"/>
      <c r="KCW59" s="255"/>
      <c r="KCX59" s="255"/>
      <c r="KCY59" s="255"/>
      <c r="KCZ59" s="255"/>
      <c r="KDA59" s="255"/>
      <c r="KDB59" s="255"/>
      <c r="KDC59" s="255"/>
      <c r="KDD59" s="255"/>
      <c r="KDE59" s="255"/>
      <c r="KDF59" s="255"/>
      <c r="KDG59" s="255"/>
      <c r="KDH59" s="255"/>
      <c r="KDI59" s="255"/>
      <c r="KDJ59" s="255"/>
      <c r="KDK59" s="255"/>
      <c r="KDL59" s="255"/>
      <c r="KDM59" s="255"/>
      <c r="KDN59" s="255"/>
      <c r="KDO59" s="255"/>
      <c r="KDP59" s="255"/>
      <c r="KDQ59" s="255"/>
      <c r="KDR59" s="255"/>
      <c r="KDS59" s="255"/>
      <c r="KDT59" s="255"/>
      <c r="KDU59" s="255"/>
      <c r="KDV59" s="255"/>
      <c r="KDW59" s="255"/>
      <c r="KDX59" s="255"/>
      <c r="KDY59" s="255"/>
      <c r="KDZ59" s="255"/>
      <c r="KEA59" s="255"/>
      <c r="KEB59" s="255"/>
      <c r="KEC59" s="255"/>
      <c r="KED59" s="255"/>
      <c r="KEE59" s="255"/>
      <c r="KEF59" s="255"/>
      <c r="KEG59" s="255"/>
      <c r="KEH59" s="255"/>
      <c r="KEI59" s="255"/>
      <c r="KEJ59" s="255"/>
      <c r="KEK59" s="255"/>
      <c r="KEL59" s="255"/>
      <c r="KEM59" s="255"/>
      <c r="KEN59" s="255"/>
      <c r="KEO59" s="255"/>
      <c r="KEP59" s="255"/>
      <c r="KEQ59" s="255"/>
      <c r="KER59" s="255"/>
      <c r="KES59" s="255"/>
      <c r="KET59" s="255"/>
      <c r="KEU59" s="255"/>
      <c r="KEV59" s="255"/>
      <c r="KEW59" s="255"/>
      <c r="KEX59" s="255"/>
      <c r="KEY59" s="255"/>
      <c r="KEZ59" s="255"/>
      <c r="KFA59" s="255"/>
      <c r="KFB59" s="255"/>
      <c r="KFC59" s="255"/>
      <c r="KFD59" s="255"/>
      <c r="KFE59" s="255"/>
      <c r="KFF59" s="255"/>
      <c r="KFG59" s="255"/>
      <c r="KFH59" s="255"/>
      <c r="KFI59" s="255"/>
      <c r="KFJ59" s="255"/>
      <c r="KFK59" s="255"/>
      <c r="KFL59" s="255"/>
      <c r="KFM59" s="255"/>
      <c r="KFN59" s="255"/>
      <c r="KFO59" s="255"/>
      <c r="KFP59" s="255"/>
      <c r="KFQ59" s="255"/>
      <c r="KFR59" s="255"/>
      <c r="KFS59" s="255"/>
      <c r="KFT59" s="255"/>
      <c r="KFU59" s="255"/>
      <c r="KFV59" s="255"/>
      <c r="KFW59" s="255"/>
      <c r="KFX59" s="255"/>
      <c r="KFY59" s="255"/>
      <c r="KFZ59" s="255"/>
      <c r="KGA59" s="255"/>
      <c r="KGB59" s="255"/>
      <c r="KGC59" s="255"/>
      <c r="KGD59" s="255"/>
      <c r="KGE59" s="255"/>
      <c r="KGF59" s="255"/>
      <c r="KGG59" s="255"/>
      <c r="KGH59" s="255"/>
      <c r="KGI59" s="255"/>
      <c r="KGJ59" s="255"/>
      <c r="KGK59" s="255"/>
      <c r="KGL59" s="255"/>
      <c r="KGM59" s="255"/>
      <c r="KGN59" s="255"/>
      <c r="KGO59" s="255"/>
      <c r="KGP59" s="255"/>
      <c r="KGQ59" s="255"/>
      <c r="KGR59" s="255"/>
      <c r="KGS59" s="255"/>
      <c r="KGT59" s="255"/>
      <c r="KGU59" s="255"/>
      <c r="KGV59" s="255"/>
      <c r="KGW59" s="255"/>
      <c r="KGX59" s="255"/>
      <c r="KGY59" s="255"/>
      <c r="KGZ59" s="255"/>
      <c r="KHA59" s="255"/>
      <c r="KHB59" s="255"/>
      <c r="KHC59" s="255"/>
      <c r="KHD59" s="255"/>
      <c r="KHE59" s="255"/>
      <c r="KHF59" s="255"/>
      <c r="KHG59" s="255"/>
      <c r="KHH59" s="255"/>
      <c r="KHI59" s="255"/>
      <c r="KHJ59" s="255"/>
      <c r="KHK59" s="255"/>
      <c r="KHL59" s="255"/>
      <c r="KHM59" s="255"/>
      <c r="KHN59" s="255"/>
      <c r="KHO59" s="255"/>
      <c r="KHP59" s="255"/>
      <c r="KHQ59" s="255"/>
      <c r="KHR59" s="255"/>
      <c r="KHS59" s="255"/>
      <c r="KHT59" s="255"/>
      <c r="KHU59" s="255"/>
      <c r="KHV59" s="255"/>
      <c r="KHW59" s="255"/>
      <c r="KHX59" s="255"/>
      <c r="KHY59" s="255"/>
      <c r="KHZ59" s="255"/>
      <c r="KIA59" s="255"/>
      <c r="KIB59" s="255"/>
      <c r="KIC59" s="255"/>
      <c r="KID59" s="255"/>
      <c r="KIE59" s="255"/>
      <c r="KIF59" s="255"/>
      <c r="KIG59" s="255"/>
      <c r="KIH59" s="255"/>
      <c r="KII59" s="255"/>
      <c r="KIJ59" s="255"/>
      <c r="KIK59" s="255"/>
      <c r="KIL59" s="255"/>
      <c r="KIM59" s="255"/>
      <c r="KIN59" s="255"/>
      <c r="KIO59" s="255"/>
      <c r="KIP59" s="255"/>
      <c r="KIQ59" s="255"/>
      <c r="KIR59" s="255"/>
      <c r="KIS59" s="255"/>
      <c r="KIT59" s="255"/>
      <c r="KIU59" s="255"/>
      <c r="KIV59" s="255"/>
      <c r="KIW59" s="255"/>
      <c r="KIX59" s="255"/>
      <c r="KIY59" s="255"/>
      <c r="KIZ59" s="255"/>
      <c r="KJA59" s="255"/>
      <c r="KJB59" s="255"/>
      <c r="KJC59" s="255"/>
      <c r="KJD59" s="255"/>
      <c r="KJE59" s="255"/>
      <c r="KJF59" s="255"/>
      <c r="KJG59" s="255"/>
      <c r="KJH59" s="255"/>
      <c r="KJI59" s="255"/>
      <c r="KJJ59" s="255"/>
      <c r="KJK59" s="255"/>
      <c r="KJL59" s="255"/>
      <c r="KJM59" s="255"/>
      <c r="KJN59" s="255"/>
      <c r="KJO59" s="255"/>
      <c r="KJP59" s="255"/>
      <c r="KJQ59" s="255"/>
      <c r="KJR59" s="255"/>
      <c r="KJS59" s="255"/>
      <c r="KJT59" s="255"/>
      <c r="KJU59" s="255"/>
      <c r="KJV59" s="255"/>
      <c r="KJW59" s="255"/>
      <c r="KJX59" s="255"/>
      <c r="KJY59" s="255"/>
      <c r="KJZ59" s="255"/>
      <c r="KKA59" s="255"/>
      <c r="KKB59" s="255"/>
      <c r="KKC59" s="255"/>
      <c r="KKD59" s="255"/>
      <c r="KKE59" s="255"/>
      <c r="KKF59" s="255"/>
      <c r="KKG59" s="255"/>
      <c r="KKH59" s="255"/>
      <c r="KKI59" s="255"/>
      <c r="KKJ59" s="255"/>
      <c r="KKK59" s="255"/>
      <c r="KKL59" s="255"/>
      <c r="KKM59" s="255"/>
      <c r="KKN59" s="255"/>
      <c r="KKO59" s="255"/>
      <c r="KKP59" s="255"/>
      <c r="KKQ59" s="255"/>
      <c r="KKR59" s="255"/>
      <c r="KKS59" s="255"/>
      <c r="KKT59" s="255"/>
      <c r="KKU59" s="255"/>
      <c r="KKV59" s="255"/>
      <c r="KKW59" s="255"/>
      <c r="KKX59" s="255"/>
      <c r="KKY59" s="255"/>
      <c r="KKZ59" s="255"/>
      <c r="KLA59" s="255"/>
      <c r="KLB59" s="255"/>
      <c r="KLC59" s="255"/>
      <c r="KLD59" s="255"/>
      <c r="KLE59" s="255"/>
      <c r="KLF59" s="255"/>
      <c r="KLG59" s="255"/>
      <c r="KLH59" s="255"/>
      <c r="KLI59" s="255"/>
      <c r="KLJ59" s="255"/>
      <c r="KLK59" s="255"/>
      <c r="KLL59" s="255"/>
      <c r="KLM59" s="255"/>
      <c r="KLN59" s="255"/>
      <c r="KLO59" s="255"/>
      <c r="KLP59" s="255"/>
      <c r="KLQ59" s="255"/>
      <c r="KLR59" s="255"/>
      <c r="KLS59" s="255"/>
      <c r="KLT59" s="255"/>
      <c r="KLU59" s="255"/>
      <c r="KLV59" s="255"/>
      <c r="KLW59" s="255"/>
      <c r="KLX59" s="255"/>
      <c r="KLY59" s="255"/>
      <c r="KLZ59" s="255"/>
      <c r="KMA59" s="255"/>
      <c r="KMB59" s="255"/>
      <c r="KMC59" s="255"/>
      <c r="KMD59" s="255"/>
      <c r="KME59" s="255"/>
      <c r="KMF59" s="255"/>
      <c r="KMG59" s="255"/>
      <c r="KMH59" s="255"/>
      <c r="KMI59" s="255"/>
      <c r="KMJ59" s="255"/>
      <c r="KMK59" s="255"/>
      <c r="KML59" s="255"/>
      <c r="KMM59" s="255"/>
      <c r="KMN59" s="255"/>
      <c r="KMO59" s="255"/>
      <c r="KMP59" s="255"/>
      <c r="KMQ59" s="255"/>
      <c r="KMR59" s="255"/>
      <c r="KMS59" s="255"/>
      <c r="KMT59" s="255"/>
      <c r="KMU59" s="255"/>
      <c r="KMV59" s="255"/>
      <c r="KMW59" s="255"/>
      <c r="KMX59" s="255"/>
      <c r="KMY59" s="255"/>
      <c r="KMZ59" s="255"/>
      <c r="KNA59" s="255"/>
      <c r="KNB59" s="255"/>
      <c r="KNC59" s="255"/>
      <c r="KND59" s="255"/>
      <c r="KNE59" s="255"/>
      <c r="KNF59" s="255"/>
      <c r="KNG59" s="255"/>
      <c r="KNH59" s="255"/>
      <c r="KNI59" s="255"/>
      <c r="KNJ59" s="255"/>
      <c r="KNK59" s="255"/>
      <c r="KNL59" s="255"/>
      <c r="KNM59" s="255"/>
      <c r="KNN59" s="255"/>
      <c r="KNO59" s="255"/>
      <c r="KNP59" s="255"/>
      <c r="KNQ59" s="255"/>
      <c r="KNR59" s="255"/>
      <c r="KNS59" s="255"/>
      <c r="KNT59" s="255"/>
      <c r="KNU59" s="255"/>
      <c r="KNV59" s="255"/>
      <c r="KNW59" s="255"/>
      <c r="KNX59" s="255"/>
      <c r="KNY59" s="255"/>
      <c r="KNZ59" s="255"/>
      <c r="KOA59" s="255"/>
      <c r="KOB59" s="255"/>
      <c r="KOC59" s="255"/>
      <c r="KOD59" s="255"/>
      <c r="KOE59" s="255"/>
      <c r="KOF59" s="255"/>
      <c r="KOG59" s="255"/>
      <c r="KOH59" s="255"/>
      <c r="KOI59" s="255"/>
      <c r="KOJ59" s="255"/>
      <c r="KOK59" s="255"/>
      <c r="KOL59" s="255"/>
      <c r="KOM59" s="255"/>
      <c r="KON59" s="255"/>
      <c r="KOO59" s="255"/>
      <c r="KOP59" s="255"/>
      <c r="KOQ59" s="255"/>
      <c r="KOR59" s="255"/>
      <c r="KOS59" s="255"/>
      <c r="KOT59" s="255"/>
      <c r="KOU59" s="255"/>
      <c r="KOV59" s="255"/>
      <c r="KOW59" s="255"/>
      <c r="KOX59" s="255"/>
      <c r="KOY59" s="255"/>
      <c r="KOZ59" s="255"/>
      <c r="KPA59" s="255"/>
      <c r="KPB59" s="255"/>
      <c r="KPC59" s="255"/>
      <c r="KPD59" s="255"/>
      <c r="KPE59" s="255"/>
      <c r="KPF59" s="255"/>
      <c r="KPG59" s="255"/>
      <c r="KPH59" s="255"/>
      <c r="KPI59" s="255"/>
      <c r="KPJ59" s="255"/>
      <c r="KPK59" s="255"/>
      <c r="KPL59" s="255"/>
      <c r="KPM59" s="255"/>
      <c r="KPN59" s="255"/>
      <c r="KPO59" s="255"/>
      <c r="KPP59" s="255"/>
      <c r="KPQ59" s="255"/>
      <c r="KPR59" s="255"/>
      <c r="KPS59" s="255"/>
      <c r="KPT59" s="255"/>
      <c r="KPU59" s="255"/>
      <c r="KPV59" s="255"/>
      <c r="KPW59" s="255"/>
      <c r="KPX59" s="255"/>
      <c r="KPY59" s="255"/>
      <c r="KPZ59" s="255"/>
      <c r="KQA59" s="255"/>
      <c r="KQB59" s="255"/>
      <c r="KQC59" s="255"/>
      <c r="KQD59" s="255"/>
      <c r="KQE59" s="255"/>
      <c r="KQF59" s="255"/>
      <c r="KQG59" s="255"/>
      <c r="KQH59" s="255"/>
      <c r="KQI59" s="255"/>
      <c r="KQJ59" s="255"/>
      <c r="KQK59" s="255"/>
      <c r="KQL59" s="255"/>
      <c r="KQM59" s="255"/>
      <c r="KQN59" s="255"/>
      <c r="KQO59" s="255"/>
      <c r="KQP59" s="255"/>
      <c r="KQQ59" s="255"/>
      <c r="KQR59" s="255"/>
      <c r="KQS59" s="255"/>
      <c r="KQT59" s="255"/>
      <c r="KQU59" s="255"/>
      <c r="KQV59" s="255"/>
      <c r="KQW59" s="255"/>
      <c r="KQX59" s="255"/>
      <c r="KQY59" s="255"/>
      <c r="KQZ59" s="255"/>
      <c r="KRA59" s="255"/>
      <c r="KRB59" s="255"/>
      <c r="KRC59" s="255"/>
      <c r="KRD59" s="255"/>
      <c r="KRE59" s="255"/>
      <c r="KRF59" s="255"/>
      <c r="KRG59" s="255"/>
      <c r="KRH59" s="255"/>
      <c r="KRI59" s="255"/>
      <c r="KRJ59" s="255"/>
      <c r="KRK59" s="255"/>
      <c r="KRL59" s="255"/>
      <c r="KRM59" s="255"/>
      <c r="KRN59" s="255"/>
      <c r="KRO59" s="255"/>
      <c r="KRP59" s="255"/>
      <c r="KRQ59" s="255"/>
      <c r="KRR59" s="255"/>
      <c r="KRS59" s="255"/>
      <c r="KRT59" s="255"/>
      <c r="KRU59" s="255"/>
      <c r="KRV59" s="255"/>
      <c r="KRW59" s="255"/>
      <c r="KRX59" s="255"/>
      <c r="KRY59" s="255"/>
      <c r="KRZ59" s="255"/>
      <c r="KSA59" s="255"/>
      <c r="KSB59" s="255"/>
      <c r="KSC59" s="255"/>
      <c r="KSD59" s="255"/>
      <c r="KSE59" s="255"/>
      <c r="KSF59" s="255"/>
      <c r="KSG59" s="255"/>
      <c r="KSH59" s="255"/>
      <c r="KSI59" s="255"/>
      <c r="KSJ59" s="255"/>
      <c r="KSK59" s="255"/>
      <c r="KSL59" s="255"/>
      <c r="KSM59" s="255"/>
      <c r="KSN59" s="255"/>
      <c r="KSO59" s="255"/>
      <c r="KSP59" s="255"/>
      <c r="KSQ59" s="255"/>
      <c r="KSR59" s="255"/>
      <c r="KSS59" s="255"/>
      <c r="KST59" s="255"/>
      <c r="KSU59" s="255"/>
      <c r="KSV59" s="255"/>
      <c r="KSW59" s="255"/>
      <c r="KSX59" s="255"/>
      <c r="KSY59" s="255"/>
      <c r="KSZ59" s="255"/>
      <c r="KTA59" s="255"/>
      <c r="KTB59" s="255"/>
      <c r="KTC59" s="255"/>
      <c r="KTD59" s="255"/>
      <c r="KTE59" s="255"/>
      <c r="KTF59" s="255"/>
      <c r="KTG59" s="255"/>
      <c r="KTH59" s="255"/>
      <c r="KTI59" s="255"/>
      <c r="KTJ59" s="255"/>
      <c r="KTK59" s="255"/>
      <c r="KTL59" s="255"/>
      <c r="KTM59" s="255"/>
      <c r="KTN59" s="255"/>
      <c r="KTO59" s="255"/>
      <c r="KTP59" s="255"/>
      <c r="KTQ59" s="255"/>
      <c r="KTR59" s="255"/>
      <c r="KTS59" s="255"/>
      <c r="KTT59" s="255"/>
      <c r="KTU59" s="255"/>
      <c r="KTV59" s="255"/>
      <c r="KTW59" s="255"/>
      <c r="KTX59" s="255"/>
      <c r="KTY59" s="255"/>
      <c r="KTZ59" s="255"/>
      <c r="KUA59" s="255"/>
      <c r="KUB59" s="255"/>
      <c r="KUC59" s="255"/>
      <c r="KUD59" s="255"/>
      <c r="KUE59" s="255"/>
      <c r="KUF59" s="255"/>
      <c r="KUG59" s="255"/>
      <c r="KUH59" s="255"/>
      <c r="KUI59" s="255"/>
      <c r="KUJ59" s="255"/>
      <c r="KUK59" s="255"/>
      <c r="KUL59" s="255"/>
      <c r="KUM59" s="255"/>
      <c r="KUN59" s="255"/>
      <c r="KUO59" s="255"/>
      <c r="KUP59" s="255"/>
      <c r="KUQ59" s="255"/>
      <c r="KUR59" s="255"/>
      <c r="KUS59" s="255"/>
      <c r="KUT59" s="255"/>
      <c r="KUU59" s="255"/>
      <c r="KUV59" s="255"/>
      <c r="KUW59" s="255"/>
      <c r="KUX59" s="255"/>
      <c r="KUY59" s="255"/>
      <c r="KUZ59" s="255"/>
      <c r="KVA59" s="255"/>
      <c r="KVB59" s="255"/>
      <c r="KVC59" s="255"/>
      <c r="KVD59" s="255"/>
      <c r="KVE59" s="255"/>
      <c r="KVF59" s="255"/>
      <c r="KVG59" s="255"/>
      <c r="KVH59" s="255"/>
      <c r="KVI59" s="255"/>
      <c r="KVJ59" s="255"/>
      <c r="KVK59" s="255"/>
      <c r="KVL59" s="255"/>
      <c r="KVM59" s="255"/>
      <c r="KVN59" s="255"/>
      <c r="KVO59" s="255"/>
      <c r="KVP59" s="255"/>
      <c r="KVQ59" s="255"/>
      <c r="KVR59" s="255"/>
      <c r="KVS59" s="255"/>
      <c r="KVT59" s="255"/>
      <c r="KVU59" s="255"/>
      <c r="KVV59" s="255"/>
      <c r="KVW59" s="255"/>
      <c r="KVX59" s="255"/>
      <c r="KVY59" s="255"/>
      <c r="KVZ59" s="255"/>
      <c r="KWA59" s="255"/>
      <c r="KWB59" s="255"/>
      <c r="KWC59" s="255"/>
      <c r="KWD59" s="255"/>
      <c r="KWE59" s="255"/>
      <c r="KWF59" s="255"/>
      <c r="KWG59" s="255"/>
      <c r="KWH59" s="255"/>
      <c r="KWI59" s="255"/>
      <c r="KWJ59" s="255"/>
      <c r="KWK59" s="255"/>
      <c r="KWL59" s="255"/>
      <c r="KWM59" s="255"/>
      <c r="KWN59" s="255"/>
      <c r="KWO59" s="255"/>
      <c r="KWP59" s="255"/>
      <c r="KWQ59" s="255"/>
      <c r="KWR59" s="255"/>
      <c r="KWS59" s="255"/>
      <c r="KWT59" s="255"/>
      <c r="KWU59" s="255"/>
      <c r="KWV59" s="255"/>
      <c r="KWW59" s="255"/>
      <c r="KWX59" s="255"/>
      <c r="KWY59" s="255"/>
      <c r="KWZ59" s="255"/>
      <c r="KXA59" s="255"/>
      <c r="KXB59" s="255"/>
      <c r="KXC59" s="255"/>
      <c r="KXD59" s="255"/>
      <c r="KXE59" s="255"/>
      <c r="KXF59" s="255"/>
      <c r="KXG59" s="255"/>
      <c r="KXH59" s="255"/>
      <c r="KXI59" s="255"/>
      <c r="KXJ59" s="255"/>
      <c r="KXK59" s="255"/>
      <c r="KXL59" s="255"/>
      <c r="KXM59" s="255"/>
      <c r="KXN59" s="255"/>
      <c r="KXO59" s="255"/>
      <c r="KXP59" s="255"/>
      <c r="KXQ59" s="255"/>
      <c r="KXR59" s="255"/>
      <c r="KXS59" s="255"/>
      <c r="KXT59" s="255"/>
      <c r="KXU59" s="255"/>
      <c r="KXV59" s="255"/>
      <c r="KXW59" s="255"/>
      <c r="KXX59" s="255"/>
      <c r="KXY59" s="255"/>
      <c r="KXZ59" s="255"/>
      <c r="KYA59" s="255"/>
      <c r="KYB59" s="255"/>
      <c r="KYC59" s="255"/>
      <c r="KYD59" s="255"/>
      <c r="KYE59" s="255"/>
      <c r="KYF59" s="255"/>
      <c r="KYG59" s="255"/>
      <c r="KYH59" s="255"/>
      <c r="KYI59" s="255"/>
      <c r="KYJ59" s="255"/>
      <c r="KYK59" s="255"/>
      <c r="KYL59" s="255"/>
      <c r="KYM59" s="255"/>
      <c r="KYN59" s="255"/>
      <c r="KYO59" s="255"/>
      <c r="KYP59" s="255"/>
      <c r="KYQ59" s="255"/>
      <c r="KYR59" s="255"/>
      <c r="KYS59" s="255"/>
      <c r="KYT59" s="255"/>
      <c r="KYU59" s="255"/>
      <c r="KYV59" s="255"/>
      <c r="KYW59" s="255"/>
      <c r="KYX59" s="255"/>
      <c r="KYY59" s="255"/>
      <c r="KYZ59" s="255"/>
      <c r="KZA59" s="255"/>
      <c r="KZB59" s="255"/>
      <c r="KZC59" s="255"/>
      <c r="KZD59" s="255"/>
      <c r="KZE59" s="255"/>
      <c r="KZF59" s="255"/>
      <c r="KZG59" s="255"/>
      <c r="KZH59" s="255"/>
      <c r="KZI59" s="255"/>
      <c r="KZJ59" s="255"/>
      <c r="KZK59" s="255"/>
      <c r="KZL59" s="255"/>
      <c r="KZM59" s="255"/>
      <c r="KZN59" s="255"/>
      <c r="KZO59" s="255"/>
      <c r="KZP59" s="255"/>
      <c r="KZQ59" s="255"/>
      <c r="KZR59" s="255"/>
      <c r="KZS59" s="255"/>
      <c r="KZT59" s="255"/>
      <c r="KZU59" s="255"/>
      <c r="KZV59" s="255"/>
      <c r="KZW59" s="255"/>
      <c r="KZX59" s="255"/>
      <c r="KZY59" s="255"/>
      <c r="KZZ59" s="255"/>
      <c r="LAA59" s="255"/>
      <c r="LAB59" s="255"/>
      <c r="LAC59" s="255"/>
      <c r="LAD59" s="255"/>
      <c r="LAE59" s="255"/>
      <c r="LAF59" s="255"/>
      <c r="LAG59" s="255"/>
      <c r="LAH59" s="255"/>
      <c r="LAI59" s="255"/>
      <c r="LAJ59" s="255"/>
      <c r="LAK59" s="255"/>
      <c r="LAL59" s="255"/>
      <c r="LAM59" s="255"/>
      <c r="LAN59" s="255"/>
      <c r="LAO59" s="255"/>
      <c r="LAP59" s="255"/>
      <c r="LAQ59" s="255"/>
      <c r="LAR59" s="255"/>
      <c r="LAS59" s="255"/>
      <c r="LAT59" s="255"/>
      <c r="LAU59" s="255"/>
      <c r="LAV59" s="255"/>
      <c r="LAW59" s="255"/>
      <c r="LAX59" s="255"/>
      <c r="LAY59" s="255"/>
      <c r="LAZ59" s="255"/>
      <c r="LBA59" s="255"/>
      <c r="LBB59" s="255"/>
      <c r="LBC59" s="255"/>
      <c r="LBD59" s="255"/>
      <c r="LBE59" s="255"/>
      <c r="LBF59" s="255"/>
      <c r="LBG59" s="255"/>
      <c r="LBH59" s="255"/>
      <c r="LBI59" s="255"/>
      <c r="LBJ59" s="255"/>
      <c r="LBK59" s="255"/>
      <c r="LBL59" s="255"/>
      <c r="LBM59" s="255"/>
      <c r="LBN59" s="255"/>
      <c r="LBO59" s="255"/>
      <c r="LBP59" s="255"/>
      <c r="LBQ59" s="255"/>
      <c r="LBR59" s="255"/>
      <c r="LBS59" s="255"/>
      <c r="LBT59" s="255"/>
      <c r="LBU59" s="255"/>
      <c r="LBV59" s="255"/>
      <c r="LBW59" s="255"/>
      <c r="LBX59" s="255"/>
      <c r="LBY59" s="255"/>
      <c r="LBZ59" s="255"/>
      <c r="LCA59" s="255"/>
      <c r="LCB59" s="255"/>
      <c r="LCC59" s="255"/>
      <c r="LCD59" s="255"/>
      <c r="LCE59" s="255"/>
      <c r="LCF59" s="255"/>
      <c r="LCG59" s="255"/>
      <c r="LCH59" s="255"/>
      <c r="LCI59" s="255"/>
      <c r="LCJ59" s="255"/>
      <c r="LCK59" s="255"/>
      <c r="LCL59" s="255"/>
      <c r="LCM59" s="255"/>
      <c r="LCN59" s="255"/>
      <c r="LCO59" s="255"/>
      <c r="LCP59" s="255"/>
      <c r="LCQ59" s="255"/>
      <c r="LCR59" s="255"/>
      <c r="LCS59" s="255"/>
      <c r="LCT59" s="255"/>
      <c r="LCU59" s="255"/>
      <c r="LCV59" s="255"/>
      <c r="LCW59" s="255"/>
      <c r="LCX59" s="255"/>
      <c r="LCY59" s="255"/>
      <c r="LCZ59" s="255"/>
      <c r="LDA59" s="255"/>
      <c r="LDB59" s="255"/>
      <c r="LDC59" s="255"/>
      <c r="LDD59" s="255"/>
      <c r="LDE59" s="255"/>
      <c r="LDF59" s="255"/>
      <c r="LDG59" s="255"/>
      <c r="LDH59" s="255"/>
      <c r="LDI59" s="255"/>
      <c r="LDJ59" s="255"/>
      <c r="LDK59" s="255"/>
      <c r="LDL59" s="255"/>
      <c r="LDM59" s="255"/>
      <c r="LDN59" s="255"/>
      <c r="LDO59" s="255"/>
      <c r="LDP59" s="255"/>
      <c r="LDQ59" s="255"/>
      <c r="LDR59" s="255"/>
      <c r="LDS59" s="255"/>
      <c r="LDT59" s="255"/>
      <c r="LDU59" s="255"/>
      <c r="LDV59" s="255"/>
      <c r="LDW59" s="255"/>
      <c r="LDX59" s="255"/>
      <c r="LDY59" s="255"/>
      <c r="LDZ59" s="255"/>
      <c r="LEA59" s="255"/>
      <c r="LEB59" s="255"/>
      <c r="LEC59" s="255"/>
      <c r="LED59" s="255"/>
      <c r="LEE59" s="255"/>
      <c r="LEF59" s="255"/>
      <c r="LEG59" s="255"/>
      <c r="LEH59" s="255"/>
      <c r="LEI59" s="255"/>
      <c r="LEJ59" s="255"/>
      <c r="LEK59" s="255"/>
      <c r="LEL59" s="255"/>
      <c r="LEM59" s="255"/>
      <c r="LEN59" s="255"/>
      <c r="LEO59" s="255"/>
      <c r="LEP59" s="255"/>
      <c r="LEQ59" s="255"/>
      <c r="LER59" s="255"/>
      <c r="LES59" s="255"/>
      <c r="LET59" s="255"/>
      <c r="LEU59" s="255"/>
      <c r="LEV59" s="255"/>
      <c r="LEW59" s="255"/>
      <c r="LEX59" s="255"/>
      <c r="LEY59" s="255"/>
      <c r="LEZ59" s="255"/>
      <c r="LFA59" s="255"/>
      <c r="LFB59" s="255"/>
      <c r="LFC59" s="255"/>
      <c r="LFD59" s="255"/>
      <c r="LFE59" s="255"/>
      <c r="LFF59" s="255"/>
      <c r="LFG59" s="255"/>
      <c r="LFH59" s="255"/>
      <c r="LFI59" s="255"/>
      <c r="LFJ59" s="255"/>
      <c r="LFK59" s="255"/>
      <c r="LFL59" s="255"/>
      <c r="LFM59" s="255"/>
      <c r="LFN59" s="255"/>
      <c r="LFO59" s="255"/>
      <c r="LFP59" s="255"/>
      <c r="LFQ59" s="255"/>
      <c r="LFR59" s="255"/>
      <c r="LFS59" s="255"/>
      <c r="LFT59" s="255"/>
      <c r="LFU59" s="255"/>
      <c r="LFV59" s="255"/>
      <c r="LFW59" s="255"/>
      <c r="LFX59" s="255"/>
      <c r="LFY59" s="255"/>
      <c r="LFZ59" s="255"/>
      <c r="LGA59" s="255"/>
      <c r="LGB59" s="255"/>
      <c r="LGC59" s="255"/>
      <c r="LGD59" s="255"/>
      <c r="LGE59" s="255"/>
      <c r="LGF59" s="255"/>
      <c r="LGG59" s="255"/>
      <c r="LGH59" s="255"/>
      <c r="LGI59" s="255"/>
      <c r="LGJ59" s="255"/>
      <c r="LGK59" s="255"/>
      <c r="LGL59" s="255"/>
      <c r="LGM59" s="255"/>
      <c r="LGN59" s="255"/>
      <c r="LGO59" s="255"/>
      <c r="LGP59" s="255"/>
      <c r="LGQ59" s="255"/>
      <c r="LGR59" s="255"/>
      <c r="LGS59" s="255"/>
      <c r="LGT59" s="255"/>
      <c r="LGU59" s="255"/>
      <c r="LGV59" s="255"/>
      <c r="LGW59" s="255"/>
      <c r="LGX59" s="255"/>
      <c r="LGY59" s="255"/>
      <c r="LGZ59" s="255"/>
      <c r="LHA59" s="255"/>
      <c r="LHB59" s="255"/>
      <c r="LHC59" s="255"/>
      <c r="LHD59" s="255"/>
      <c r="LHE59" s="255"/>
      <c r="LHF59" s="255"/>
      <c r="LHG59" s="255"/>
      <c r="LHH59" s="255"/>
      <c r="LHI59" s="255"/>
      <c r="LHJ59" s="255"/>
      <c r="LHK59" s="255"/>
      <c r="LHL59" s="255"/>
      <c r="LHM59" s="255"/>
      <c r="LHN59" s="255"/>
      <c r="LHO59" s="255"/>
      <c r="LHP59" s="255"/>
      <c r="LHQ59" s="255"/>
      <c r="LHR59" s="255"/>
      <c r="LHS59" s="255"/>
      <c r="LHT59" s="255"/>
      <c r="LHU59" s="255"/>
      <c r="LHV59" s="255"/>
      <c r="LHW59" s="255"/>
      <c r="LHX59" s="255"/>
      <c r="LHY59" s="255"/>
      <c r="LHZ59" s="255"/>
      <c r="LIA59" s="255"/>
      <c r="LIB59" s="255"/>
      <c r="LIC59" s="255"/>
      <c r="LID59" s="255"/>
      <c r="LIE59" s="255"/>
      <c r="LIF59" s="255"/>
      <c r="LIG59" s="255"/>
      <c r="LIH59" s="255"/>
      <c r="LII59" s="255"/>
      <c r="LIJ59" s="255"/>
      <c r="LIK59" s="255"/>
      <c r="LIL59" s="255"/>
      <c r="LIM59" s="255"/>
      <c r="LIN59" s="255"/>
      <c r="LIO59" s="255"/>
      <c r="LIP59" s="255"/>
      <c r="LIQ59" s="255"/>
      <c r="LIR59" s="255"/>
      <c r="LIS59" s="255"/>
      <c r="LIT59" s="255"/>
      <c r="LIU59" s="255"/>
      <c r="LIV59" s="255"/>
      <c r="LIW59" s="255"/>
      <c r="LIX59" s="255"/>
      <c r="LIY59" s="255"/>
      <c r="LIZ59" s="255"/>
      <c r="LJA59" s="255"/>
      <c r="LJB59" s="255"/>
      <c r="LJC59" s="255"/>
      <c r="LJD59" s="255"/>
      <c r="LJE59" s="255"/>
      <c r="LJF59" s="255"/>
      <c r="LJG59" s="255"/>
      <c r="LJH59" s="255"/>
      <c r="LJI59" s="255"/>
      <c r="LJJ59" s="255"/>
      <c r="LJK59" s="255"/>
      <c r="LJL59" s="255"/>
      <c r="LJM59" s="255"/>
      <c r="LJN59" s="255"/>
      <c r="LJO59" s="255"/>
      <c r="LJP59" s="255"/>
      <c r="LJQ59" s="255"/>
      <c r="LJR59" s="255"/>
      <c r="LJS59" s="255"/>
      <c r="LJT59" s="255"/>
      <c r="LJU59" s="255"/>
      <c r="LJV59" s="255"/>
      <c r="LJW59" s="255"/>
      <c r="LJX59" s="255"/>
      <c r="LJY59" s="255"/>
      <c r="LJZ59" s="255"/>
      <c r="LKA59" s="255"/>
      <c r="LKB59" s="255"/>
      <c r="LKC59" s="255"/>
      <c r="LKD59" s="255"/>
      <c r="LKE59" s="255"/>
      <c r="LKF59" s="255"/>
      <c r="LKG59" s="255"/>
      <c r="LKH59" s="255"/>
      <c r="LKI59" s="255"/>
      <c r="LKJ59" s="255"/>
      <c r="LKK59" s="255"/>
      <c r="LKL59" s="255"/>
      <c r="LKM59" s="255"/>
      <c r="LKN59" s="255"/>
      <c r="LKO59" s="255"/>
      <c r="LKP59" s="255"/>
      <c r="LKQ59" s="255"/>
      <c r="LKR59" s="255"/>
      <c r="LKS59" s="255"/>
      <c r="LKT59" s="255"/>
      <c r="LKU59" s="255"/>
      <c r="LKV59" s="255"/>
      <c r="LKW59" s="255"/>
      <c r="LKX59" s="255"/>
      <c r="LKY59" s="255"/>
      <c r="LKZ59" s="255"/>
      <c r="LLA59" s="255"/>
      <c r="LLB59" s="255"/>
      <c r="LLC59" s="255"/>
      <c r="LLD59" s="255"/>
      <c r="LLE59" s="255"/>
      <c r="LLF59" s="255"/>
      <c r="LLG59" s="255"/>
      <c r="LLH59" s="255"/>
      <c r="LLI59" s="255"/>
      <c r="LLJ59" s="255"/>
      <c r="LLK59" s="255"/>
      <c r="LLL59" s="255"/>
      <c r="LLM59" s="255"/>
      <c r="LLN59" s="255"/>
      <c r="LLO59" s="255"/>
      <c r="LLP59" s="255"/>
      <c r="LLQ59" s="255"/>
      <c r="LLR59" s="255"/>
      <c r="LLS59" s="255"/>
      <c r="LLT59" s="255"/>
      <c r="LLU59" s="255"/>
      <c r="LLV59" s="255"/>
      <c r="LLW59" s="255"/>
      <c r="LLX59" s="255"/>
      <c r="LLY59" s="255"/>
      <c r="LLZ59" s="255"/>
      <c r="LMA59" s="255"/>
      <c r="LMB59" s="255"/>
      <c r="LMC59" s="255"/>
      <c r="LMD59" s="255"/>
      <c r="LME59" s="255"/>
      <c r="LMF59" s="255"/>
      <c r="LMG59" s="255"/>
      <c r="LMH59" s="255"/>
      <c r="LMI59" s="255"/>
      <c r="LMJ59" s="255"/>
      <c r="LMK59" s="255"/>
      <c r="LML59" s="255"/>
      <c r="LMM59" s="255"/>
      <c r="LMN59" s="255"/>
      <c r="LMO59" s="255"/>
      <c r="LMP59" s="255"/>
      <c r="LMQ59" s="255"/>
      <c r="LMR59" s="255"/>
      <c r="LMS59" s="255"/>
      <c r="LMT59" s="255"/>
      <c r="LMU59" s="255"/>
      <c r="LMV59" s="255"/>
      <c r="LMW59" s="255"/>
      <c r="LMX59" s="255"/>
      <c r="LMY59" s="255"/>
      <c r="LMZ59" s="255"/>
      <c r="LNA59" s="255"/>
      <c r="LNB59" s="255"/>
      <c r="LNC59" s="255"/>
      <c r="LND59" s="255"/>
      <c r="LNE59" s="255"/>
      <c r="LNF59" s="255"/>
      <c r="LNG59" s="255"/>
      <c r="LNH59" s="255"/>
      <c r="LNI59" s="255"/>
      <c r="LNJ59" s="255"/>
      <c r="LNK59" s="255"/>
      <c r="LNL59" s="255"/>
      <c r="LNM59" s="255"/>
      <c r="LNN59" s="255"/>
      <c r="LNO59" s="255"/>
      <c r="LNP59" s="255"/>
      <c r="LNQ59" s="255"/>
      <c r="LNR59" s="255"/>
      <c r="LNS59" s="255"/>
      <c r="LNT59" s="255"/>
      <c r="LNU59" s="255"/>
      <c r="LNV59" s="255"/>
      <c r="LNW59" s="255"/>
      <c r="LNX59" s="255"/>
      <c r="LNY59" s="255"/>
      <c r="LNZ59" s="255"/>
      <c r="LOA59" s="255"/>
      <c r="LOB59" s="255"/>
      <c r="LOC59" s="255"/>
      <c r="LOD59" s="255"/>
      <c r="LOE59" s="255"/>
      <c r="LOF59" s="255"/>
      <c r="LOG59" s="255"/>
      <c r="LOH59" s="255"/>
      <c r="LOI59" s="255"/>
      <c r="LOJ59" s="255"/>
      <c r="LOK59" s="255"/>
      <c r="LOL59" s="255"/>
      <c r="LOM59" s="255"/>
      <c r="LON59" s="255"/>
      <c r="LOO59" s="255"/>
      <c r="LOP59" s="255"/>
      <c r="LOQ59" s="255"/>
      <c r="LOR59" s="255"/>
      <c r="LOS59" s="255"/>
      <c r="LOT59" s="255"/>
      <c r="LOU59" s="255"/>
      <c r="LOV59" s="255"/>
      <c r="LOW59" s="255"/>
      <c r="LOX59" s="255"/>
      <c r="LOY59" s="255"/>
      <c r="LOZ59" s="255"/>
      <c r="LPA59" s="255"/>
      <c r="LPB59" s="255"/>
      <c r="LPC59" s="255"/>
      <c r="LPD59" s="255"/>
      <c r="LPE59" s="255"/>
      <c r="LPF59" s="255"/>
      <c r="LPG59" s="255"/>
      <c r="LPH59" s="255"/>
      <c r="LPI59" s="255"/>
      <c r="LPJ59" s="255"/>
      <c r="LPK59" s="255"/>
      <c r="LPL59" s="255"/>
      <c r="LPM59" s="255"/>
      <c r="LPN59" s="255"/>
      <c r="LPO59" s="255"/>
      <c r="LPP59" s="255"/>
      <c r="LPQ59" s="255"/>
      <c r="LPR59" s="255"/>
      <c r="LPS59" s="255"/>
      <c r="LPT59" s="255"/>
      <c r="LPU59" s="255"/>
      <c r="LPV59" s="255"/>
      <c r="LPW59" s="255"/>
      <c r="LPX59" s="255"/>
      <c r="LPY59" s="255"/>
      <c r="LPZ59" s="255"/>
      <c r="LQA59" s="255"/>
      <c r="LQB59" s="255"/>
      <c r="LQC59" s="255"/>
      <c r="LQD59" s="255"/>
      <c r="LQE59" s="255"/>
      <c r="LQF59" s="255"/>
      <c r="LQG59" s="255"/>
      <c r="LQH59" s="255"/>
      <c r="LQI59" s="255"/>
      <c r="LQJ59" s="255"/>
      <c r="LQK59" s="255"/>
      <c r="LQL59" s="255"/>
      <c r="LQM59" s="255"/>
      <c r="LQN59" s="255"/>
      <c r="LQO59" s="255"/>
      <c r="LQP59" s="255"/>
      <c r="LQQ59" s="255"/>
      <c r="LQR59" s="255"/>
      <c r="LQS59" s="255"/>
      <c r="LQT59" s="255"/>
      <c r="LQU59" s="255"/>
      <c r="LQV59" s="255"/>
      <c r="LQW59" s="255"/>
      <c r="LQX59" s="255"/>
      <c r="LQY59" s="255"/>
      <c r="LQZ59" s="255"/>
      <c r="LRA59" s="255"/>
      <c r="LRB59" s="255"/>
      <c r="LRC59" s="255"/>
      <c r="LRD59" s="255"/>
      <c r="LRE59" s="255"/>
      <c r="LRF59" s="255"/>
      <c r="LRG59" s="255"/>
      <c r="LRH59" s="255"/>
      <c r="LRI59" s="255"/>
      <c r="LRJ59" s="255"/>
      <c r="LRK59" s="255"/>
      <c r="LRL59" s="255"/>
      <c r="LRM59" s="255"/>
      <c r="LRN59" s="255"/>
      <c r="LRO59" s="255"/>
      <c r="LRP59" s="255"/>
      <c r="LRQ59" s="255"/>
      <c r="LRR59" s="255"/>
      <c r="LRS59" s="255"/>
      <c r="LRT59" s="255"/>
      <c r="LRU59" s="255"/>
      <c r="LRV59" s="255"/>
      <c r="LRW59" s="255"/>
      <c r="LRX59" s="255"/>
      <c r="LRY59" s="255"/>
      <c r="LRZ59" s="255"/>
      <c r="LSA59" s="255"/>
      <c r="LSB59" s="255"/>
      <c r="LSC59" s="255"/>
      <c r="LSD59" s="255"/>
      <c r="LSE59" s="255"/>
      <c r="LSF59" s="255"/>
      <c r="LSG59" s="255"/>
      <c r="LSH59" s="255"/>
      <c r="LSI59" s="255"/>
      <c r="LSJ59" s="255"/>
      <c r="LSK59" s="255"/>
      <c r="LSL59" s="255"/>
      <c r="LSM59" s="255"/>
      <c r="LSN59" s="255"/>
      <c r="LSO59" s="255"/>
      <c r="LSP59" s="255"/>
      <c r="LSQ59" s="255"/>
      <c r="LSR59" s="255"/>
      <c r="LSS59" s="255"/>
      <c r="LST59" s="255"/>
      <c r="LSU59" s="255"/>
      <c r="LSV59" s="255"/>
      <c r="LSW59" s="255"/>
      <c r="LSX59" s="255"/>
      <c r="LSY59" s="255"/>
      <c r="LSZ59" s="255"/>
      <c r="LTA59" s="255"/>
      <c r="LTB59" s="255"/>
      <c r="LTC59" s="255"/>
      <c r="LTD59" s="255"/>
      <c r="LTE59" s="255"/>
      <c r="LTF59" s="255"/>
      <c r="LTG59" s="255"/>
      <c r="LTH59" s="255"/>
      <c r="LTI59" s="255"/>
      <c r="LTJ59" s="255"/>
      <c r="LTK59" s="255"/>
      <c r="LTL59" s="255"/>
      <c r="LTM59" s="255"/>
      <c r="LTN59" s="255"/>
      <c r="LTO59" s="255"/>
      <c r="LTP59" s="255"/>
      <c r="LTQ59" s="255"/>
      <c r="LTR59" s="255"/>
      <c r="LTS59" s="255"/>
      <c r="LTT59" s="255"/>
      <c r="LTU59" s="255"/>
      <c r="LTV59" s="255"/>
      <c r="LTW59" s="255"/>
      <c r="LTX59" s="255"/>
      <c r="LTY59" s="255"/>
      <c r="LTZ59" s="255"/>
      <c r="LUA59" s="255"/>
      <c r="LUB59" s="255"/>
      <c r="LUC59" s="255"/>
      <c r="LUD59" s="255"/>
      <c r="LUE59" s="255"/>
      <c r="LUF59" s="255"/>
      <c r="LUG59" s="255"/>
      <c r="LUH59" s="255"/>
      <c r="LUI59" s="255"/>
      <c r="LUJ59" s="255"/>
      <c r="LUK59" s="255"/>
      <c r="LUL59" s="255"/>
      <c r="LUM59" s="255"/>
      <c r="LUN59" s="255"/>
      <c r="LUO59" s="255"/>
      <c r="LUP59" s="255"/>
      <c r="LUQ59" s="255"/>
      <c r="LUR59" s="255"/>
      <c r="LUS59" s="255"/>
      <c r="LUT59" s="255"/>
      <c r="LUU59" s="255"/>
      <c r="LUV59" s="255"/>
      <c r="LUW59" s="255"/>
      <c r="LUX59" s="255"/>
      <c r="LUY59" s="255"/>
      <c r="LUZ59" s="255"/>
      <c r="LVA59" s="255"/>
      <c r="LVB59" s="255"/>
      <c r="LVC59" s="255"/>
      <c r="LVD59" s="255"/>
      <c r="LVE59" s="255"/>
      <c r="LVF59" s="255"/>
      <c r="LVG59" s="255"/>
      <c r="LVH59" s="255"/>
      <c r="LVI59" s="255"/>
      <c r="LVJ59" s="255"/>
      <c r="LVK59" s="255"/>
      <c r="LVL59" s="255"/>
      <c r="LVM59" s="255"/>
      <c r="LVN59" s="255"/>
      <c r="LVO59" s="255"/>
      <c r="LVP59" s="255"/>
      <c r="LVQ59" s="255"/>
      <c r="LVR59" s="255"/>
      <c r="LVS59" s="255"/>
      <c r="LVT59" s="255"/>
      <c r="LVU59" s="255"/>
      <c r="LVV59" s="255"/>
      <c r="LVW59" s="255"/>
      <c r="LVX59" s="255"/>
      <c r="LVY59" s="255"/>
      <c r="LVZ59" s="255"/>
      <c r="LWA59" s="255"/>
      <c r="LWB59" s="255"/>
      <c r="LWC59" s="255"/>
      <c r="LWD59" s="255"/>
      <c r="LWE59" s="255"/>
      <c r="LWF59" s="255"/>
      <c r="LWG59" s="255"/>
      <c r="LWH59" s="255"/>
      <c r="LWI59" s="255"/>
      <c r="LWJ59" s="255"/>
      <c r="LWK59" s="255"/>
      <c r="LWL59" s="255"/>
      <c r="LWM59" s="255"/>
      <c r="LWN59" s="255"/>
      <c r="LWO59" s="255"/>
      <c r="LWP59" s="255"/>
      <c r="LWQ59" s="255"/>
      <c r="LWR59" s="255"/>
      <c r="LWS59" s="255"/>
      <c r="LWT59" s="255"/>
      <c r="LWU59" s="255"/>
      <c r="LWV59" s="255"/>
      <c r="LWW59" s="255"/>
      <c r="LWX59" s="255"/>
      <c r="LWY59" s="255"/>
      <c r="LWZ59" s="255"/>
      <c r="LXA59" s="255"/>
      <c r="LXB59" s="255"/>
      <c r="LXC59" s="255"/>
      <c r="LXD59" s="255"/>
      <c r="LXE59" s="255"/>
      <c r="LXF59" s="255"/>
      <c r="LXG59" s="255"/>
      <c r="LXH59" s="255"/>
      <c r="LXI59" s="255"/>
      <c r="LXJ59" s="255"/>
      <c r="LXK59" s="255"/>
      <c r="LXL59" s="255"/>
      <c r="LXM59" s="255"/>
      <c r="LXN59" s="255"/>
      <c r="LXO59" s="255"/>
      <c r="LXP59" s="255"/>
      <c r="LXQ59" s="255"/>
      <c r="LXR59" s="255"/>
      <c r="LXS59" s="255"/>
      <c r="LXT59" s="255"/>
      <c r="LXU59" s="255"/>
      <c r="LXV59" s="255"/>
      <c r="LXW59" s="255"/>
      <c r="LXX59" s="255"/>
      <c r="LXY59" s="255"/>
      <c r="LXZ59" s="255"/>
      <c r="LYA59" s="255"/>
      <c r="LYB59" s="255"/>
      <c r="LYC59" s="255"/>
      <c r="LYD59" s="255"/>
      <c r="LYE59" s="255"/>
      <c r="LYF59" s="255"/>
      <c r="LYG59" s="255"/>
      <c r="LYH59" s="255"/>
      <c r="LYI59" s="255"/>
      <c r="LYJ59" s="255"/>
      <c r="LYK59" s="255"/>
      <c r="LYL59" s="255"/>
      <c r="LYM59" s="255"/>
      <c r="LYN59" s="255"/>
      <c r="LYO59" s="255"/>
      <c r="LYP59" s="255"/>
      <c r="LYQ59" s="255"/>
      <c r="LYR59" s="255"/>
      <c r="LYS59" s="255"/>
      <c r="LYT59" s="255"/>
      <c r="LYU59" s="255"/>
      <c r="LYV59" s="255"/>
      <c r="LYW59" s="255"/>
      <c r="LYX59" s="255"/>
      <c r="LYY59" s="255"/>
      <c r="LYZ59" s="255"/>
      <c r="LZA59" s="255"/>
      <c r="LZB59" s="255"/>
      <c r="LZC59" s="255"/>
      <c r="LZD59" s="255"/>
      <c r="LZE59" s="255"/>
      <c r="LZF59" s="255"/>
      <c r="LZG59" s="255"/>
      <c r="LZH59" s="255"/>
      <c r="LZI59" s="255"/>
      <c r="LZJ59" s="255"/>
      <c r="LZK59" s="255"/>
      <c r="LZL59" s="255"/>
      <c r="LZM59" s="255"/>
      <c r="LZN59" s="255"/>
      <c r="LZO59" s="255"/>
      <c r="LZP59" s="255"/>
      <c r="LZQ59" s="255"/>
      <c r="LZR59" s="255"/>
      <c r="LZS59" s="255"/>
      <c r="LZT59" s="255"/>
      <c r="LZU59" s="255"/>
      <c r="LZV59" s="255"/>
      <c r="LZW59" s="255"/>
      <c r="LZX59" s="255"/>
      <c r="LZY59" s="255"/>
      <c r="LZZ59" s="255"/>
      <c r="MAA59" s="255"/>
      <c r="MAB59" s="255"/>
      <c r="MAC59" s="255"/>
      <c r="MAD59" s="255"/>
      <c r="MAE59" s="255"/>
      <c r="MAF59" s="255"/>
      <c r="MAG59" s="255"/>
      <c r="MAH59" s="255"/>
      <c r="MAI59" s="255"/>
      <c r="MAJ59" s="255"/>
      <c r="MAK59" s="255"/>
      <c r="MAL59" s="255"/>
      <c r="MAM59" s="255"/>
      <c r="MAN59" s="255"/>
      <c r="MAO59" s="255"/>
      <c r="MAP59" s="255"/>
      <c r="MAQ59" s="255"/>
      <c r="MAR59" s="255"/>
      <c r="MAS59" s="255"/>
      <c r="MAT59" s="255"/>
      <c r="MAU59" s="255"/>
      <c r="MAV59" s="255"/>
      <c r="MAW59" s="255"/>
      <c r="MAX59" s="255"/>
      <c r="MAY59" s="255"/>
      <c r="MAZ59" s="255"/>
      <c r="MBA59" s="255"/>
      <c r="MBB59" s="255"/>
      <c r="MBC59" s="255"/>
      <c r="MBD59" s="255"/>
      <c r="MBE59" s="255"/>
      <c r="MBF59" s="255"/>
      <c r="MBG59" s="255"/>
      <c r="MBH59" s="255"/>
      <c r="MBI59" s="255"/>
      <c r="MBJ59" s="255"/>
      <c r="MBK59" s="255"/>
      <c r="MBL59" s="255"/>
      <c r="MBM59" s="255"/>
      <c r="MBN59" s="255"/>
      <c r="MBO59" s="255"/>
      <c r="MBP59" s="255"/>
      <c r="MBQ59" s="255"/>
      <c r="MBR59" s="255"/>
      <c r="MBS59" s="255"/>
      <c r="MBT59" s="255"/>
      <c r="MBU59" s="255"/>
      <c r="MBV59" s="255"/>
      <c r="MBW59" s="255"/>
      <c r="MBX59" s="255"/>
      <c r="MBY59" s="255"/>
      <c r="MBZ59" s="255"/>
      <c r="MCA59" s="255"/>
      <c r="MCB59" s="255"/>
      <c r="MCC59" s="255"/>
      <c r="MCD59" s="255"/>
      <c r="MCE59" s="255"/>
      <c r="MCF59" s="255"/>
      <c r="MCG59" s="255"/>
      <c r="MCH59" s="255"/>
      <c r="MCI59" s="255"/>
      <c r="MCJ59" s="255"/>
      <c r="MCK59" s="255"/>
      <c r="MCL59" s="255"/>
      <c r="MCM59" s="255"/>
      <c r="MCN59" s="255"/>
      <c r="MCO59" s="255"/>
      <c r="MCP59" s="255"/>
      <c r="MCQ59" s="255"/>
      <c r="MCR59" s="255"/>
      <c r="MCS59" s="255"/>
      <c r="MCT59" s="255"/>
      <c r="MCU59" s="255"/>
      <c r="MCV59" s="255"/>
      <c r="MCW59" s="255"/>
      <c r="MCX59" s="255"/>
      <c r="MCY59" s="255"/>
      <c r="MCZ59" s="255"/>
      <c r="MDA59" s="255"/>
      <c r="MDB59" s="255"/>
      <c r="MDC59" s="255"/>
      <c r="MDD59" s="255"/>
      <c r="MDE59" s="255"/>
      <c r="MDF59" s="255"/>
      <c r="MDG59" s="255"/>
      <c r="MDH59" s="255"/>
      <c r="MDI59" s="255"/>
      <c r="MDJ59" s="255"/>
      <c r="MDK59" s="255"/>
      <c r="MDL59" s="255"/>
      <c r="MDM59" s="255"/>
      <c r="MDN59" s="255"/>
      <c r="MDO59" s="255"/>
      <c r="MDP59" s="255"/>
      <c r="MDQ59" s="255"/>
      <c r="MDR59" s="255"/>
      <c r="MDS59" s="255"/>
      <c r="MDT59" s="255"/>
      <c r="MDU59" s="255"/>
      <c r="MDV59" s="255"/>
      <c r="MDW59" s="255"/>
      <c r="MDX59" s="255"/>
      <c r="MDY59" s="255"/>
      <c r="MDZ59" s="255"/>
      <c r="MEA59" s="255"/>
      <c r="MEB59" s="255"/>
      <c r="MEC59" s="255"/>
      <c r="MED59" s="255"/>
      <c r="MEE59" s="255"/>
      <c r="MEF59" s="255"/>
      <c r="MEG59" s="255"/>
      <c r="MEH59" s="255"/>
      <c r="MEI59" s="255"/>
      <c r="MEJ59" s="255"/>
      <c r="MEK59" s="255"/>
      <c r="MEL59" s="255"/>
      <c r="MEM59" s="255"/>
      <c r="MEN59" s="255"/>
      <c r="MEO59" s="255"/>
      <c r="MEP59" s="255"/>
      <c r="MEQ59" s="255"/>
      <c r="MER59" s="255"/>
      <c r="MES59" s="255"/>
      <c r="MET59" s="255"/>
      <c r="MEU59" s="255"/>
      <c r="MEV59" s="255"/>
      <c r="MEW59" s="255"/>
      <c r="MEX59" s="255"/>
      <c r="MEY59" s="255"/>
      <c r="MEZ59" s="255"/>
      <c r="MFA59" s="255"/>
      <c r="MFB59" s="255"/>
      <c r="MFC59" s="255"/>
      <c r="MFD59" s="255"/>
      <c r="MFE59" s="255"/>
      <c r="MFF59" s="255"/>
      <c r="MFG59" s="255"/>
      <c r="MFH59" s="255"/>
      <c r="MFI59" s="255"/>
      <c r="MFJ59" s="255"/>
      <c r="MFK59" s="255"/>
      <c r="MFL59" s="255"/>
      <c r="MFM59" s="255"/>
      <c r="MFN59" s="255"/>
      <c r="MFO59" s="255"/>
      <c r="MFP59" s="255"/>
      <c r="MFQ59" s="255"/>
      <c r="MFR59" s="255"/>
      <c r="MFS59" s="255"/>
      <c r="MFT59" s="255"/>
      <c r="MFU59" s="255"/>
      <c r="MFV59" s="255"/>
      <c r="MFW59" s="255"/>
      <c r="MFX59" s="255"/>
      <c r="MFY59" s="255"/>
      <c r="MFZ59" s="255"/>
      <c r="MGA59" s="255"/>
      <c r="MGB59" s="255"/>
      <c r="MGC59" s="255"/>
      <c r="MGD59" s="255"/>
      <c r="MGE59" s="255"/>
      <c r="MGF59" s="255"/>
      <c r="MGG59" s="255"/>
      <c r="MGH59" s="255"/>
      <c r="MGI59" s="255"/>
      <c r="MGJ59" s="255"/>
      <c r="MGK59" s="255"/>
      <c r="MGL59" s="255"/>
      <c r="MGM59" s="255"/>
      <c r="MGN59" s="255"/>
      <c r="MGO59" s="255"/>
      <c r="MGP59" s="255"/>
      <c r="MGQ59" s="255"/>
      <c r="MGR59" s="255"/>
      <c r="MGS59" s="255"/>
      <c r="MGT59" s="255"/>
      <c r="MGU59" s="255"/>
      <c r="MGV59" s="255"/>
      <c r="MGW59" s="255"/>
      <c r="MGX59" s="255"/>
      <c r="MGY59" s="255"/>
      <c r="MGZ59" s="255"/>
      <c r="MHA59" s="255"/>
      <c r="MHB59" s="255"/>
      <c r="MHC59" s="255"/>
      <c r="MHD59" s="255"/>
      <c r="MHE59" s="255"/>
      <c r="MHF59" s="255"/>
      <c r="MHG59" s="255"/>
      <c r="MHH59" s="255"/>
      <c r="MHI59" s="255"/>
      <c r="MHJ59" s="255"/>
      <c r="MHK59" s="255"/>
      <c r="MHL59" s="255"/>
      <c r="MHM59" s="255"/>
      <c r="MHN59" s="255"/>
      <c r="MHO59" s="255"/>
      <c r="MHP59" s="255"/>
      <c r="MHQ59" s="255"/>
      <c r="MHR59" s="255"/>
      <c r="MHS59" s="255"/>
      <c r="MHT59" s="255"/>
      <c r="MHU59" s="255"/>
      <c r="MHV59" s="255"/>
      <c r="MHW59" s="255"/>
      <c r="MHX59" s="255"/>
      <c r="MHY59" s="255"/>
      <c r="MHZ59" s="255"/>
      <c r="MIA59" s="255"/>
      <c r="MIB59" s="255"/>
      <c r="MIC59" s="255"/>
      <c r="MID59" s="255"/>
      <c r="MIE59" s="255"/>
      <c r="MIF59" s="255"/>
      <c r="MIG59" s="255"/>
      <c r="MIH59" s="255"/>
      <c r="MII59" s="255"/>
      <c r="MIJ59" s="255"/>
      <c r="MIK59" s="255"/>
      <c r="MIL59" s="255"/>
      <c r="MIM59" s="255"/>
      <c r="MIN59" s="255"/>
      <c r="MIO59" s="255"/>
      <c r="MIP59" s="255"/>
      <c r="MIQ59" s="255"/>
      <c r="MIR59" s="255"/>
      <c r="MIS59" s="255"/>
      <c r="MIT59" s="255"/>
      <c r="MIU59" s="255"/>
      <c r="MIV59" s="255"/>
      <c r="MIW59" s="255"/>
      <c r="MIX59" s="255"/>
      <c r="MIY59" s="255"/>
      <c r="MIZ59" s="255"/>
      <c r="MJA59" s="255"/>
      <c r="MJB59" s="255"/>
      <c r="MJC59" s="255"/>
      <c r="MJD59" s="255"/>
      <c r="MJE59" s="255"/>
      <c r="MJF59" s="255"/>
      <c r="MJG59" s="255"/>
      <c r="MJH59" s="255"/>
      <c r="MJI59" s="255"/>
      <c r="MJJ59" s="255"/>
      <c r="MJK59" s="255"/>
      <c r="MJL59" s="255"/>
      <c r="MJM59" s="255"/>
      <c r="MJN59" s="255"/>
      <c r="MJO59" s="255"/>
      <c r="MJP59" s="255"/>
      <c r="MJQ59" s="255"/>
      <c r="MJR59" s="255"/>
      <c r="MJS59" s="255"/>
      <c r="MJT59" s="255"/>
      <c r="MJU59" s="255"/>
      <c r="MJV59" s="255"/>
      <c r="MJW59" s="255"/>
      <c r="MJX59" s="255"/>
      <c r="MJY59" s="255"/>
      <c r="MJZ59" s="255"/>
      <c r="MKA59" s="255"/>
      <c r="MKB59" s="255"/>
      <c r="MKC59" s="255"/>
      <c r="MKD59" s="255"/>
      <c r="MKE59" s="255"/>
      <c r="MKF59" s="255"/>
      <c r="MKG59" s="255"/>
      <c r="MKH59" s="255"/>
      <c r="MKI59" s="255"/>
      <c r="MKJ59" s="255"/>
      <c r="MKK59" s="255"/>
      <c r="MKL59" s="255"/>
      <c r="MKM59" s="255"/>
      <c r="MKN59" s="255"/>
      <c r="MKO59" s="255"/>
      <c r="MKP59" s="255"/>
      <c r="MKQ59" s="255"/>
      <c r="MKR59" s="255"/>
      <c r="MKS59" s="255"/>
      <c r="MKT59" s="255"/>
      <c r="MKU59" s="255"/>
      <c r="MKV59" s="255"/>
      <c r="MKW59" s="255"/>
      <c r="MKX59" s="255"/>
      <c r="MKY59" s="255"/>
      <c r="MKZ59" s="255"/>
      <c r="MLA59" s="255"/>
      <c r="MLB59" s="255"/>
      <c r="MLC59" s="255"/>
      <c r="MLD59" s="255"/>
      <c r="MLE59" s="255"/>
      <c r="MLF59" s="255"/>
      <c r="MLG59" s="255"/>
      <c r="MLH59" s="255"/>
      <c r="MLI59" s="255"/>
      <c r="MLJ59" s="255"/>
      <c r="MLK59" s="255"/>
      <c r="MLL59" s="255"/>
      <c r="MLM59" s="255"/>
      <c r="MLN59" s="255"/>
      <c r="MLO59" s="255"/>
      <c r="MLP59" s="255"/>
      <c r="MLQ59" s="255"/>
      <c r="MLR59" s="255"/>
      <c r="MLS59" s="255"/>
      <c r="MLT59" s="255"/>
      <c r="MLU59" s="255"/>
      <c r="MLV59" s="255"/>
      <c r="MLW59" s="255"/>
      <c r="MLX59" s="255"/>
      <c r="MLY59" s="255"/>
      <c r="MLZ59" s="255"/>
      <c r="MMA59" s="255"/>
      <c r="MMB59" s="255"/>
      <c r="MMC59" s="255"/>
      <c r="MMD59" s="255"/>
      <c r="MME59" s="255"/>
      <c r="MMF59" s="255"/>
      <c r="MMG59" s="255"/>
      <c r="MMH59" s="255"/>
      <c r="MMI59" s="255"/>
      <c r="MMJ59" s="255"/>
      <c r="MMK59" s="255"/>
      <c r="MML59" s="255"/>
      <c r="MMM59" s="255"/>
      <c r="MMN59" s="255"/>
      <c r="MMO59" s="255"/>
      <c r="MMP59" s="255"/>
      <c r="MMQ59" s="255"/>
      <c r="MMR59" s="255"/>
      <c r="MMS59" s="255"/>
      <c r="MMT59" s="255"/>
      <c r="MMU59" s="255"/>
      <c r="MMV59" s="255"/>
      <c r="MMW59" s="255"/>
      <c r="MMX59" s="255"/>
      <c r="MMY59" s="255"/>
      <c r="MMZ59" s="255"/>
      <c r="MNA59" s="255"/>
      <c r="MNB59" s="255"/>
      <c r="MNC59" s="255"/>
      <c r="MND59" s="255"/>
      <c r="MNE59" s="255"/>
      <c r="MNF59" s="255"/>
      <c r="MNG59" s="255"/>
      <c r="MNH59" s="255"/>
      <c r="MNI59" s="255"/>
      <c r="MNJ59" s="255"/>
      <c r="MNK59" s="255"/>
      <c r="MNL59" s="255"/>
      <c r="MNM59" s="255"/>
      <c r="MNN59" s="255"/>
      <c r="MNO59" s="255"/>
      <c r="MNP59" s="255"/>
      <c r="MNQ59" s="255"/>
      <c r="MNR59" s="255"/>
      <c r="MNS59" s="255"/>
      <c r="MNT59" s="255"/>
      <c r="MNU59" s="255"/>
      <c r="MNV59" s="255"/>
      <c r="MNW59" s="255"/>
      <c r="MNX59" s="255"/>
      <c r="MNY59" s="255"/>
      <c r="MNZ59" s="255"/>
      <c r="MOA59" s="255"/>
      <c r="MOB59" s="255"/>
      <c r="MOC59" s="255"/>
      <c r="MOD59" s="255"/>
      <c r="MOE59" s="255"/>
      <c r="MOF59" s="255"/>
      <c r="MOG59" s="255"/>
      <c r="MOH59" s="255"/>
      <c r="MOI59" s="255"/>
      <c r="MOJ59" s="255"/>
      <c r="MOK59" s="255"/>
      <c r="MOL59" s="255"/>
      <c r="MOM59" s="255"/>
      <c r="MON59" s="255"/>
      <c r="MOO59" s="255"/>
      <c r="MOP59" s="255"/>
      <c r="MOQ59" s="255"/>
      <c r="MOR59" s="255"/>
      <c r="MOS59" s="255"/>
      <c r="MOT59" s="255"/>
      <c r="MOU59" s="255"/>
      <c r="MOV59" s="255"/>
      <c r="MOW59" s="255"/>
      <c r="MOX59" s="255"/>
      <c r="MOY59" s="255"/>
      <c r="MOZ59" s="255"/>
      <c r="MPA59" s="255"/>
      <c r="MPB59" s="255"/>
      <c r="MPC59" s="255"/>
      <c r="MPD59" s="255"/>
      <c r="MPE59" s="255"/>
      <c r="MPF59" s="255"/>
      <c r="MPG59" s="255"/>
      <c r="MPH59" s="255"/>
      <c r="MPI59" s="255"/>
      <c r="MPJ59" s="255"/>
      <c r="MPK59" s="255"/>
      <c r="MPL59" s="255"/>
      <c r="MPM59" s="255"/>
      <c r="MPN59" s="255"/>
      <c r="MPO59" s="255"/>
      <c r="MPP59" s="255"/>
      <c r="MPQ59" s="255"/>
      <c r="MPR59" s="255"/>
      <c r="MPS59" s="255"/>
      <c r="MPT59" s="255"/>
      <c r="MPU59" s="255"/>
      <c r="MPV59" s="255"/>
      <c r="MPW59" s="255"/>
      <c r="MPX59" s="255"/>
      <c r="MPY59" s="255"/>
      <c r="MPZ59" s="255"/>
      <c r="MQA59" s="255"/>
      <c r="MQB59" s="255"/>
      <c r="MQC59" s="255"/>
      <c r="MQD59" s="255"/>
      <c r="MQE59" s="255"/>
      <c r="MQF59" s="255"/>
      <c r="MQG59" s="255"/>
      <c r="MQH59" s="255"/>
      <c r="MQI59" s="255"/>
      <c r="MQJ59" s="255"/>
      <c r="MQK59" s="255"/>
      <c r="MQL59" s="255"/>
      <c r="MQM59" s="255"/>
      <c r="MQN59" s="255"/>
      <c r="MQO59" s="255"/>
      <c r="MQP59" s="255"/>
      <c r="MQQ59" s="255"/>
      <c r="MQR59" s="255"/>
      <c r="MQS59" s="255"/>
      <c r="MQT59" s="255"/>
      <c r="MQU59" s="255"/>
      <c r="MQV59" s="255"/>
      <c r="MQW59" s="255"/>
      <c r="MQX59" s="255"/>
      <c r="MQY59" s="255"/>
      <c r="MQZ59" s="255"/>
      <c r="MRA59" s="255"/>
      <c r="MRB59" s="255"/>
      <c r="MRC59" s="255"/>
      <c r="MRD59" s="255"/>
      <c r="MRE59" s="255"/>
      <c r="MRF59" s="255"/>
      <c r="MRG59" s="255"/>
      <c r="MRH59" s="255"/>
      <c r="MRI59" s="255"/>
      <c r="MRJ59" s="255"/>
      <c r="MRK59" s="255"/>
      <c r="MRL59" s="255"/>
      <c r="MRM59" s="255"/>
      <c r="MRN59" s="255"/>
      <c r="MRO59" s="255"/>
      <c r="MRP59" s="255"/>
      <c r="MRQ59" s="255"/>
      <c r="MRR59" s="255"/>
      <c r="MRS59" s="255"/>
      <c r="MRT59" s="255"/>
      <c r="MRU59" s="255"/>
      <c r="MRV59" s="255"/>
      <c r="MRW59" s="255"/>
      <c r="MRX59" s="255"/>
      <c r="MRY59" s="255"/>
      <c r="MRZ59" s="255"/>
      <c r="MSA59" s="255"/>
      <c r="MSB59" s="255"/>
      <c r="MSC59" s="255"/>
      <c r="MSD59" s="255"/>
      <c r="MSE59" s="255"/>
      <c r="MSF59" s="255"/>
      <c r="MSG59" s="255"/>
      <c r="MSH59" s="255"/>
      <c r="MSI59" s="255"/>
      <c r="MSJ59" s="255"/>
      <c r="MSK59" s="255"/>
      <c r="MSL59" s="255"/>
      <c r="MSM59" s="255"/>
      <c r="MSN59" s="255"/>
      <c r="MSO59" s="255"/>
      <c r="MSP59" s="255"/>
      <c r="MSQ59" s="255"/>
      <c r="MSR59" s="255"/>
      <c r="MSS59" s="255"/>
      <c r="MST59" s="255"/>
      <c r="MSU59" s="255"/>
      <c r="MSV59" s="255"/>
      <c r="MSW59" s="255"/>
      <c r="MSX59" s="255"/>
      <c r="MSY59" s="255"/>
      <c r="MSZ59" s="255"/>
      <c r="MTA59" s="255"/>
      <c r="MTB59" s="255"/>
      <c r="MTC59" s="255"/>
      <c r="MTD59" s="255"/>
      <c r="MTE59" s="255"/>
      <c r="MTF59" s="255"/>
      <c r="MTG59" s="255"/>
      <c r="MTH59" s="255"/>
      <c r="MTI59" s="255"/>
      <c r="MTJ59" s="255"/>
      <c r="MTK59" s="255"/>
      <c r="MTL59" s="255"/>
      <c r="MTM59" s="255"/>
      <c r="MTN59" s="255"/>
      <c r="MTO59" s="255"/>
      <c r="MTP59" s="255"/>
      <c r="MTQ59" s="255"/>
      <c r="MTR59" s="255"/>
      <c r="MTS59" s="255"/>
      <c r="MTT59" s="255"/>
      <c r="MTU59" s="255"/>
      <c r="MTV59" s="255"/>
      <c r="MTW59" s="255"/>
      <c r="MTX59" s="255"/>
      <c r="MTY59" s="255"/>
      <c r="MTZ59" s="255"/>
      <c r="MUA59" s="255"/>
      <c r="MUB59" s="255"/>
      <c r="MUC59" s="255"/>
      <c r="MUD59" s="255"/>
      <c r="MUE59" s="255"/>
      <c r="MUF59" s="255"/>
      <c r="MUG59" s="255"/>
      <c r="MUH59" s="255"/>
      <c r="MUI59" s="255"/>
      <c r="MUJ59" s="255"/>
      <c r="MUK59" s="255"/>
      <c r="MUL59" s="255"/>
      <c r="MUM59" s="255"/>
      <c r="MUN59" s="255"/>
      <c r="MUO59" s="255"/>
      <c r="MUP59" s="255"/>
      <c r="MUQ59" s="255"/>
      <c r="MUR59" s="255"/>
      <c r="MUS59" s="255"/>
      <c r="MUT59" s="255"/>
      <c r="MUU59" s="255"/>
      <c r="MUV59" s="255"/>
      <c r="MUW59" s="255"/>
      <c r="MUX59" s="255"/>
      <c r="MUY59" s="255"/>
      <c r="MUZ59" s="255"/>
      <c r="MVA59" s="255"/>
      <c r="MVB59" s="255"/>
      <c r="MVC59" s="255"/>
      <c r="MVD59" s="255"/>
      <c r="MVE59" s="255"/>
      <c r="MVF59" s="255"/>
      <c r="MVG59" s="255"/>
      <c r="MVH59" s="255"/>
      <c r="MVI59" s="255"/>
      <c r="MVJ59" s="255"/>
      <c r="MVK59" s="255"/>
      <c r="MVL59" s="255"/>
      <c r="MVM59" s="255"/>
      <c r="MVN59" s="255"/>
      <c r="MVO59" s="255"/>
      <c r="MVP59" s="255"/>
      <c r="MVQ59" s="255"/>
      <c r="MVR59" s="255"/>
      <c r="MVS59" s="255"/>
      <c r="MVT59" s="255"/>
      <c r="MVU59" s="255"/>
      <c r="MVV59" s="255"/>
      <c r="MVW59" s="255"/>
      <c r="MVX59" s="255"/>
      <c r="MVY59" s="255"/>
      <c r="MVZ59" s="255"/>
      <c r="MWA59" s="255"/>
      <c r="MWB59" s="255"/>
      <c r="MWC59" s="255"/>
      <c r="MWD59" s="255"/>
      <c r="MWE59" s="255"/>
      <c r="MWF59" s="255"/>
      <c r="MWG59" s="255"/>
      <c r="MWH59" s="255"/>
      <c r="MWI59" s="255"/>
      <c r="MWJ59" s="255"/>
      <c r="MWK59" s="255"/>
      <c r="MWL59" s="255"/>
      <c r="MWM59" s="255"/>
      <c r="MWN59" s="255"/>
      <c r="MWO59" s="255"/>
      <c r="MWP59" s="255"/>
      <c r="MWQ59" s="255"/>
      <c r="MWR59" s="255"/>
      <c r="MWS59" s="255"/>
      <c r="MWT59" s="255"/>
      <c r="MWU59" s="255"/>
      <c r="MWV59" s="255"/>
      <c r="MWW59" s="255"/>
      <c r="MWX59" s="255"/>
      <c r="MWY59" s="255"/>
      <c r="MWZ59" s="255"/>
      <c r="MXA59" s="255"/>
      <c r="MXB59" s="255"/>
      <c r="MXC59" s="255"/>
      <c r="MXD59" s="255"/>
      <c r="MXE59" s="255"/>
      <c r="MXF59" s="255"/>
      <c r="MXG59" s="255"/>
      <c r="MXH59" s="255"/>
      <c r="MXI59" s="255"/>
      <c r="MXJ59" s="255"/>
      <c r="MXK59" s="255"/>
      <c r="MXL59" s="255"/>
      <c r="MXM59" s="255"/>
      <c r="MXN59" s="255"/>
      <c r="MXO59" s="255"/>
      <c r="MXP59" s="255"/>
      <c r="MXQ59" s="255"/>
      <c r="MXR59" s="255"/>
      <c r="MXS59" s="255"/>
      <c r="MXT59" s="255"/>
      <c r="MXU59" s="255"/>
      <c r="MXV59" s="255"/>
      <c r="MXW59" s="255"/>
      <c r="MXX59" s="255"/>
      <c r="MXY59" s="255"/>
      <c r="MXZ59" s="255"/>
      <c r="MYA59" s="255"/>
      <c r="MYB59" s="255"/>
      <c r="MYC59" s="255"/>
      <c r="MYD59" s="255"/>
      <c r="MYE59" s="255"/>
      <c r="MYF59" s="255"/>
      <c r="MYG59" s="255"/>
      <c r="MYH59" s="255"/>
      <c r="MYI59" s="255"/>
      <c r="MYJ59" s="255"/>
      <c r="MYK59" s="255"/>
      <c r="MYL59" s="255"/>
      <c r="MYM59" s="255"/>
      <c r="MYN59" s="255"/>
      <c r="MYO59" s="255"/>
      <c r="MYP59" s="255"/>
      <c r="MYQ59" s="255"/>
      <c r="MYR59" s="255"/>
      <c r="MYS59" s="255"/>
      <c r="MYT59" s="255"/>
      <c r="MYU59" s="255"/>
      <c r="MYV59" s="255"/>
      <c r="MYW59" s="255"/>
      <c r="MYX59" s="255"/>
      <c r="MYY59" s="255"/>
      <c r="MYZ59" s="255"/>
      <c r="MZA59" s="255"/>
      <c r="MZB59" s="255"/>
      <c r="MZC59" s="255"/>
      <c r="MZD59" s="255"/>
      <c r="MZE59" s="255"/>
      <c r="MZF59" s="255"/>
      <c r="MZG59" s="255"/>
      <c r="MZH59" s="255"/>
      <c r="MZI59" s="255"/>
      <c r="MZJ59" s="255"/>
      <c r="MZK59" s="255"/>
      <c r="MZL59" s="255"/>
      <c r="MZM59" s="255"/>
      <c r="MZN59" s="255"/>
      <c r="MZO59" s="255"/>
      <c r="MZP59" s="255"/>
      <c r="MZQ59" s="255"/>
      <c r="MZR59" s="255"/>
      <c r="MZS59" s="255"/>
      <c r="MZT59" s="255"/>
      <c r="MZU59" s="255"/>
      <c r="MZV59" s="255"/>
      <c r="MZW59" s="255"/>
      <c r="MZX59" s="255"/>
      <c r="MZY59" s="255"/>
      <c r="MZZ59" s="255"/>
      <c r="NAA59" s="255"/>
      <c r="NAB59" s="255"/>
      <c r="NAC59" s="255"/>
      <c r="NAD59" s="255"/>
      <c r="NAE59" s="255"/>
      <c r="NAF59" s="255"/>
      <c r="NAG59" s="255"/>
      <c r="NAH59" s="255"/>
      <c r="NAI59" s="255"/>
      <c r="NAJ59" s="255"/>
      <c r="NAK59" s="255"/>
      <c r="NAL59" s="255"/>
      <c r="NAM59" s="255"/>
      <c r="NAN59" s="255"/>
      <c r="NAO59" s="255"/>
      <c r="NAP59" s="255"/>
      <c r="NAQ59" s="255"/>
      <c r="NAR59" s="255"/>
      <c r="NAS59" s="255"/>
      <c r="NAT59" s="255"/>
      <c r="NAU59" s="255"/>
      <c r="NAV59" s="255"/>
      <c r="NAW59" s="255"/>
      <c r="NAX59" s="255"/>
      <c r="NAY59" s="255"/>
      <c r="NAZ59" s="255"/>
      <c r="NBA59" s="255"/>
      <c r="NBB59" s="255"/>
      <c r="NBC59" s="255"/>
      <c r="NBD59" s="255"/>
      <c r="NBE59" s="255"/>
      <c r="NBF59" s="255"/>
      <c r="NBG59" s="255"/>
      <c r="NBH59" s="255"/>
      <c r="NBI59" s="255"/>
      <c r="NBJ59" s="255"/>
      <c r="NBK59" s="255"/>
      <c r="NBL59" s="255"/>
      <c r="NBM59" s="255"/>
      <c r="NBN59" s="255"/>
      <c r="NBO59" s="255"/>
      <c r="NBP59" s="255"/>
      <c r="NBQ59" s="255"/>
      <c r="NBR59" s="255"/>
      <c r="NBS59" s="255"/>
      <c r="NBT59" s="255"/>
      <c r="NBU59" s="255"/>
      <c r="NBV59" s="255"/>
      <c r="NBW59" s="255"/>
      <c r="NBX59" s="255"/>
      <c r="NBY59" s="255"/>
      <c r="NBZ59" s="255"/>
      <c r="NCA59" s="255"/>
      <c r="NCB59" s="255"/>
      <c r="NCC59" s="255"/>
      <c r="NCD59" s="255"/>
      <c r="NCE59" s="255"/>
      <c r="NCF59" s="255"/>
      <c r="NCG59" s="255"/>
      <c r="NCH59" s="255"/>
      <c r="NCI59" s="255"/>
      <c r="NCJ59" s="255"/>
      <c r="NCK59" s="255"/>
      <c r="NCL59" s="255"/>
      <c r="NCM59" s="255"/>
      <c r="NCN59" s="255"/>
      <c r="NCO59" s="255"/>
      <c r="NCP59" s="255"/>
      <c r="NCQ59" s="255"/>
      <c r="NCR59" s="255"/>
      <c r="NCS59" s="255"/>
      <c r="NCT59" s="255"/>
      <c r="NCU59" s="255"/>
      <c r="NCV59" s="255"/>
      <c r="NCW59" s="255"/>
      <c r="NCX59" s="255"/>
      <c r="NCY59" s="255"/>
      <c r="NCZ59" s="255"/>
      <c r="NDA59" s="255"/>
      <c r="NDB59" s="255"/>
      <c r="NDC59" s="255"/>
      <c r="NDD59" s="255"/>
      <c r="NDE59" s="255"/>
      <c r="NDF59" s="255"/>
      <c r="NDG59" s="255"/>
      <c r="NDH59" s="255"/>
      <c r="NDI59" s="255"/>
      <c r="NDJ59" s="255"/>
      <c r="NDK59" s="255"/>
      <c r="NDL59" s="255"/>
      <c r="NDM59" s="255"/>
      <c r="NDN59" s="255"/>
      <c r="NDO59" s="255"/>
      <c r="NDP59" s="255"/>
      <c r="NDQ59" s="255"/>
      <c r="NDR59" s="255"/>
      <c r="NDS59" s="255"/>
      <c r="NDT59" s="255"/>
      <c r="NDU59" s="255"/>
      <c r="NDV59" s="255"/>
      <c r="NDW59" s="255"/>
      <c r="NDX59" s="255"/>
      <c r="NDY59" s="255"/>
      <c r="NDZ59" s="255"/>
      <c r="NEA59" s="255"/>
      <c r="NEB59" s="255"/>
      <c r="NEC59" s="255"/>
      <c r="NED59" s="255"/>
      <c r="NEE59" s="255"/>
      <c r="NEF59" s="255"/>
      <c r="NEG59" s="255"/>
      <c r="NEH59" s="255"/>
      <c r="NEI59" s="255"/>
      <c r="NEJ59" s="255"/>
      <c r="NEK59" s="255"/>
      <c r="NEL59" s="255"/>
      <c r="NEM59" s="255"/>
      <c r="NEN59" s="255"/>
      <c r="NEO59" s="255"/>
      <c r="NEP59" s="255"/>
      <c r="NEQ59" s="255"/>
      <c r="NER59" s="255"/>
      <c r="NES59" s="255"/>
      <c r="NET59" s="255"/>
      <c r="NEU59" s="255"/>
      <c r="NEV59" s="255"/>
      <c r="NEW59" s="255"/>
      <c r="NEX59" s="255"/>
      <c r="NEY59" s="255"/>
      <c r="NEZ59" s="255"/>
      <c r="NFA59" s="255"/>
      <c r="NFB59" s="255"/>
      <c r="NFC59" s="255"/>
      <c r="NFD59" s="255"/>
      <c r="NFE59" s="255"/>
      <c r="NFF59" s="255"/>
      <c r="NFG59" s="255"/>
      <c r="NFH59" s="255"/>
      <c r="NFI59" s="255"/>
      <c r="NFJ59" s="255"/>
      <c r="NFK59" s="255"/>
      <c r="NFL59" s="255"/>
      <c r="NFM59" s="255"/>
      <c r="NFN59" s="255"/>
      <c r="NFO59" s="255"/>
      <c r="NFP59" s="255"/>
      <c r="NFQ59" s="255"/>
      <c r="NFR59" s="255"/>
      <c r="NFS59" s="255"/>
      <c r="NFT59" s="255"/>
      <c r="NFU59" s="255"/>
      <c r="NFV59" s="255"/>
      <c r="NFW59" s="255"/>
      <c r="NFX59" s="255"/>
      <c r="NFY59" s="255"/>
      <c r="NFZ59" s="255"/>
      <c r="NGA59" s="255"/>
      <c r="NGB59" s="255"/>
      <c r="NGC59" s="255"/>
      <c r="NGD59" s="255"/>
      <c r="NGE59" s="255"/>
      <c r="NGF59" s="255"/>
      <c r="NGG59" s="255"/>
      <c r="NGH59" s="255"/>
      <c r="NGI59" s="255"/>
      <c r="NGJ59" s="255"/>
      <c r="NGK59" s="255"/>
      <c r="NGL59" s="255"/>
      <c r="NGM59" s="255"/>
      <c r="NGN59" s="255"/>
      <c r="NGO59" s="255"/>
      <c r="NGP59" s="255"/>
      <c r="NGQ59" s="255"/>
      <c r="NGR59" s="255"/>
      <c r="NGS59" s="255"/>
      <c r="NGT59" s="255"/>
      <c r="NGU59" s="255"/>
      <c r="NGV59" s="255"/>
      <c r="NGW59" s="255"/>
      <c r="NGX59" s="255"/>
      <c r="NGY59" s="255"/>
      <c r="NGZ59" s="255"/>
      <c r="NHA59" s="255"/>
      <c r="NHB59" s="255"/>
      <c r="NHC59" s="255"/>
      <c r="NHD59" s="255"/>
      <c r="NHE59" s="255"/>
      <c r="NHF59" s="255"/>
      <c r="NHG59" s="255"/>
      <c r="NHH59" s="255"/>
      <c r="NHI59" s="255"/>
      <c r="NHJ59" s="255"/>
      <c r="NHK59" s="255"/>
      <c r="NHL59" s="255"/>
      <c r="NHM59" s="255"/>
      <c r="NHN59" s="255"/>
      <c r="NHO59" s="255"/>
      <c r="NHP59" s="255"/>
      <c r="NHQ59" s="255"/>
      <c r="NHR59" s="255"/>
      <c r="NHS59" s="255"/>
      <c r="NHT59" s="255"/>
      <c r="NHU59" s="255"/>
      <c r="NHV59" s="255"/>
      <c r="NHW59" s="255"/>
      <c r="NHX59" s="255"/>
      <c r="NHY59" s="255"/>
      <c r="NHZ59" s="255"/>
      <c r="NIA59" s="255"/>
      <c r="NIB59" s="255"/>
      <c r="NIC59" s="255"/>
      <c r="NID59" s="255"/>
      <c r="NIE59" s="255"/>
      <c r="NIF59" s="255"/>
      <c r="NIG59" s="255"/>
      <c r="NIH59" s="255"/>
      <c r="NII59" s="255"/>
      <c r="NIJ59" s="255"/>
      <c r="NIK59" s="255"/>
      <c r="NIL59" s="255"/>
      <c r="NIM59" s="255"/>
      <c r="NIN59" s="255"/>
      <c r="NIO59" s="255"/>
      <c r="NIP59" s="255"/>
      <c r="NIQ59" s="255"/>
      <c r="NIR59" s="255"/>
      <c r="NIS59" s="255"/>
      <c r="NIT59" s="255"/>
      <c r="NIU59" s="255"/>
      <c r="NIV59" s="255"/>
      <c r="NIW59" s="255"/>
      <c r="NIX59" s="255"/>
      <c r="NIY59" s="255"/>
      <c r="NIZ59" s="255"/>
      <c r="NJA59" s="255"/>
      <c r="NJB59" s="255"/>
      <c r="NJC59" s="255"/>
      <c r="NJD59" s="255"/>
      <c r="NJE59" s="255"/>
      <c r="NJF59" s="255"/>
      <c r="NJG59" s="255"/>
      <c r="NJH59" s="255"/>
      <c r="NJI59" s="255"/>
      <c r="NJJ59" s="255"/>
      <c r="NJK59" s="255"/>
      <c r="NJL59" s="255"/>
      <c r="NJM59" s="255"/>
      <c r="NJN59" s="255"/>
      <c r="NJO59" s="255"/>
      <c r="NJP59" s="255"/>
      <c r="NJQ59" s="255"/>
      <c r="NJR59" s="255"/>
      <c r="NJS59" s="255"/>
      <c r="NJT59" s="255"/>
      <c r="NJU59" s="255"/>
      <c r="NJV59" s="255"/>
      <c r="NJW59" s="255"/>
      <c r="NJX59" s="255"/>
      <c r="NJY59" s="255"/>
      <c r="NJZ59" s="255"/>
      <c r="NKA59" s="255"/>
      <c r="NKB59" s="255"/>
      <c r="NKC59" s="255"/>
      <c r="NKD59" s="255"/>
      <c r="NKE59" s="255"/>
      <c r="NKF59" s="255"/>
      <c r="NKG59" s="255"/>
      <c r="NKH59" s="255"/>
      <c r="NKI59" s="255"/>
      <c r="NKJ59" s="255"/>
      <c r="NKK59" s="255"/>
      <c r="NKL59" s="255"/>
      <c r="NKM59" s="255"/>
      <c r="NKN59" s="255"/>
      <c r="NKO59" s="255"/>
      <c r="NKP59" s="255"/>
      <c r="NKQ59" s="255"/>
      <c r="NKR59" s="255"/>
      <c r="NKS59" s="255"/>
      <c r="NKT59" s="255"/>
      <c r="NKU59" s="255"/>
      <c r="NKV59" s="255"/>
      <c r="NKW59" s="255"/>
      <c r="NKX59" s="255"/>
      <c r="NKY59" s="255"/>
      <c r="NKZ59" s="255"/>
      <c r="NLA59" s="255"/>
      <c r="NLB59" s="255"/>
      <c r="NLC59" s="255"/>
      <c r="NLD59" s="255"/>
      <c r="NLE59" s="255"/>
      <c r="NLF59" s="255"/>
      <c r="NLG59" s="255"/>
      <c r="NLH59" s="255"/>
      <c r="NLI59" s="255"/>
      <c r="NLJ59" s="255"/>
      <c r="NLK59" s="255"/>
      <c r="NLL59" s="255"/>
      <c r="NLM59" s="255"/>
      <c r="NLN59" s="255"/>
      <c r="NLO59" s="255"/>
      <c r="NLP59" s="255"/>
      <c r="NLQ59" s="255"/>
      <c r="NLR59" s="255"/>
      <c r="NLS59" s="255"/>
      <c r="NLT59" s="255"/>
      <c r="NLU59" s="255"/>
      <c r="NLV59" s="255"/>
      <c r="NLW59" s="255"/>
      <c r="NLX59" s="255"/>
      <c r="NLY59" s="255"/>
      <c r="NLZ59" s="255"/>
      <c r="NMA59" s="255"/>
      <c r="NMB59" s="255"/>
      <c r="NMC59" s="255"/>
      <c r="NMD59" s="255"/>
      <c r="NME59" s="255"/>
      <c r="NMF59" s="255"/>
      <c r="NMG59" s="255"/>
      <c r="NMH59" s="255"/>
      <c r="NMI59" s="255"/>
      <c r="NMJ59" s="255"/>
      <c r="NMK59" s="255"/>
      <c r="NML59" s="255"/>
      <c r="NMM59" s="255"/>
      <c r="NMN59" s="255"/>
      <c r="NMO59" s="255"/>
      <c r="NMP59" s="255"/>
      <c r="NMQ59" s="255"/>
      <c r="NMR59" s="255"/>
      <c r="NMS59" s="255"/>
      <c r="NMT59" s="255"/>
      <c r="NMU59" s="255"/>
      <c r="NMV59" s="255"/>
      <c r="NMW59" s="255"/>
      <c r="NMX59" s="255"/>
      <c r="NMY59" s="255"/>
      <c r="NMZ59" s="255"/>
      <c r="NNA59" s="255"/>
      <c r="NNB59" s="255"/>
      <c r="NNC59" s="255"/>
      <c r="NND59" s="255"/>
      <c r="NNE59" s="255"/>
      <c r="NNF59" s="255"/>
      <c r="NNG59" s="255"/>
      <c r="NNH59" s="255"/>
      <c r="NNI59" s="255"/>
      <c r="NNJ59" s="255"/>
      <c r="NNK59" s="255"/>
      <c r="NNL59" s="255"/>
      <c r="NNM59" s="255"/>
      <c r="NNN59" s="255"/>
      <c r="NNO59" s="255"/>
      <c r="NNP59" s="255"/>
      <c r="NNQ59" s="255"/>
      <c r="NNR59" s="255"/>
      <c r="NNS59" s="255"/>
      <c r="NNT59" s="255"/>
      <c r="NNU59" s="255"/>
      <c r="NNV59" s="255"/>
      <c r="NNW59" s="255"/>
      <c r="NNX59" s="255"/>
      <c r="NNY59" s="255"/>
      <c r="NNZ59" s="255"/>
      <c r="NOA59" s="255"/>
      <c r="NOB59" s="255"/>
      <c r="NOC59" s="255"/>
      <c r="NOD59" s="255"/>
      <c r="NOE59" s="255"/>
      <c r="NOF59" s="255"/>
      <c r="NOG59" s="255"/>
      <c r="NOH59" s="255"/>
      <c r="NOI59" s="255"/>
      <c r="NOJ59" s="255"/>
      <c r="NOK59" s="255"/>
      <c r="NOL59" s="255"/>
      <c r="NOM59" s="255"/>
      <c r="NON59" s="255"/>
      <c r="NOO59" s="255"/>
      <c r="NOP59" s="255"/>
      <c r="NOQ59" s="255"/>
      <c r="NOR59" s="255"/>
      <c r="NOS59" s="255"/>
      <c r="NOT59" s="255"/>
      <c r="NOU59" s="255"/>
      <c r="NOV59" s="255"/>
      <c r="NOW59" s="255"/>
      <c r="NOX59" s="255"/>
      <c r="NOY59" s="255"/>
      <c r="NOZ59" s="255"/>
      <c r="NPA59" s="255"/>
      <c r="NPB59" s="255"/>
      <c r="NPC59" s="255"/>
      <c r="NPD59" s="255"/>
      <c r="NPE59" s="255"/>
      <c r="NPF59" s="255"/>
      <c r="NPG59" s="255"/>
      <c r="NPH59" s="255"/>
      <c r="NPI59" s="255"/>
      <c r="NPJ59" s="255"/>
      <c r="NPK59" s="255"/>
      <c r="NPL59" s="255"/>
      <c r="NPM59" s="255"/>
      <c r="NPN59" s="255"/>
      <c r="NPO59" s="255"/>
      <c r="NPP59" s="255"/>
      <c r="NPQ59" s="255"/>
      <c r="NPR59" s="255"/>
      <c r="NPS59" s="255"/>
      <c r="NPT59" s="255"/>
      <c r="NPU59" s="255"/>
      <c r="NPV59" s="255"/>
      <c r="NPW59" s="255"/>
      <c r="NPX59" s="255"/>
      <c r="NPY59" s="255"/>
      <c r="NPZ59" s="255"/>
      <c r="NQA59" s="255"/>
      <c r="NQB59" s="255"/>
      <c r="NQC59" s="255"/>
      <c r="NQD59" s="255"/>
      <c r="NQE59" s="255"/>
      <c r="NQF59" s="255"/>
      <c r="NQG59" s="255"/>
      <c r="NQH59" s="255"/>
      <c r="NQI59" s="255"/>
      <c r="NQJ59" s="255"/>
      <c r="NQK59" s="255"/>
      <c r="NQL59" s="255"/>
      <c r="NQM59" s="255"/>
      <c r="NQN59" s="255"/>
      <c r="NQO59" s="255"/>
      <c r="NQP59" s="255"/>
      <c r="NQQ59" s="255"/>
      <c r="NQR59" s="255"/>
      <c r="NQS59" s="255"/>
      <c r="NQT59" s="255"/>
      <c r="NQU59" s="255"/>
      <c r="NQV59" s="255"/>
      <c r="NQW59" s="255"/>
      <c r="NQX59" s="255"/>
      <c r="NQY59" s="255"/>
      <c r="NQZ59" s="255"/>
      <c r="NRA59" s="255"/>
      <c r="NRB59" s="255"/>
      <c r="NRC59" s="255"/>
      <c r="NRD59" s="255"/>
      <c r="NRE59" s="255"/>
      <c r="NRF59" s="255"/>
      <c r="NRG59" s="255"/>
      <c r="NRH59" s="255"/>
      <c r="NRI59" s="255"/>
      <c r="NRJ59" s="255"/>
      <c r="NRK59" s="255"/>
      <c r="NRL59" s="255"/>
      <c r="NRM59" s="255"/>
      <c r="NRN59" s="255"/>
      <c r="NRO59" s="255"/>
      <c r="NRP59" s="255"/>
      <c r="NRQ59" s="255"/>
      <c r="NRR59" s="255"/>
      <c r="NRS59" s="255"/>
      <c r="NRT59" s="255"/>
      <c r="NRU59" s="255"/>
      <c r="NRV59" s="255"/>
      <c r="NRW59" s="255"/>
      <c r="NRX59" s="255"/>
      <c r="NRY59" s="255"/>
      <c r="NRZ59" s="255"/>
      <c r="NSA59" s="255"/>
      <c r="NSB59" s="255"/>
      <c r="NSC59" s="255"/>
      <c r="NSD59" s="255"/>
      <c r="NSE59" s="255"/>
      <c r="NSF59" s="255"/>
      <c r="NSG59" s="255"/>
      <c r="NSH59" s="255"/>
      <c r="NSI59" s="255"/>
      <c r="NSJ59" s="255"/>
      <c r="NSK59" s="255"/>
      <c r="NSL59" s="255"/>
      <c r="NSM59" s="255"/>
      <c r="NSN59" s="255"/>
      <c r="NSO59" s="255"/>
      <c r="NSP59" s="255"/>
      <c r="NSQ59" s="255"/>
      <c r="NSR59" s="255"/>
      <c r="NSS59" s="255"/>
      <c r="NST59" s="255"/>
      <c r="NSU59" s="255"/>
      <c r="NSV59" s="255"/>
      <c r="NSW59" s="255"/>
      <c r="NSX59" s="255"/>
      <c r="NSY59" s="255"/>
      <c r="NSZ59" s="255"/>
      <c r="NTA59" s="255"/>
      <c r="NTB59" s="255"/>
      <c r="NTC59" s="255"/>
      <c r="NTD59" s="255"/>
      <c r="NTE59" s="255"/>
      <c r="NTF59" s="255"/>
      <c r="NTG59" s="255"/>
      <c r="NTH59" s="255"/>
      <c r="NTI59" s="255"/>
      <c r="NTJ59" s="255"/>
      <c r="NTK59" s="255"/>
      <c r="NTL59" s="255"/>
      <c r="NTM59" s="255"/>
      <c r="NTN59" s="255"/>
      <c r="NTO59" s="255"/>
      <c r="NTP59" s="255"/>
      <c r="NTQ59" s="255"/>
      <c r="NTR59" s="255"/>
      <c r="NTS59" s="255"/>
      <c r="NTT59" s="255"/>
      <c r="NTU59" s="255"/>
      <c r="NTV59" s="255"/>
      <c r="NTW59" s="255"/>
      <c r="NTX59" s="255"/>
      <c r="NTY59" s="255"/>
      <c r="NTZ59" s="255"/>
      <c r="NUA59" s="255"/>
      <c r="NUB59" s="255"/>
      <c r="NUC59" s="255"/>
      <c r="NUD59" s="255"/>
      <c r="NUE59" s="255"/>
      <c r="NUF59" s="255"/>
      <c r="NUG59" s="255"/>
      <c r="NUH59" s="255"/>
      <c r="NUI59" s="255"/>
      <c r="NUJ59" s="255"/>
      <c r="NUK59" s="255"/>
      <c r="NUL59" s="255"/>
      <c r="NUM59" s="255"/>
      <c r="NUN59" s="255"/>
      <c r="NUO59" s="255"/>
      <c r="NUP59" s="255"/>
      <c r="NUQ59" s="255"/>
      <c r="NUR59" s="255"/>
      <c r="NUS59" s="255"/>
      <c r="NUT59" s="255"/>
      <c r="NUU59" s="255"/>
      <c r="NUV59" s="255"/>
      <c r="NUW59" s="255"/>
      <c r="NUX59" s="255"/>
      <c r="NUY59" s="255"/>
      <c r="NUZ59" s="255"/>
      <c r="NVA59" s="255"/>
      <c r="NVB59" s="255"/>
      <c r="NVC59" s="255"/>
      <c r="NVD59" s="255"/>
      <c r="NVE59" s="255"/>
      <c r="NVF59" s="255"/>
      <c r="NVG59" s="255"/>
      <c r="NVH59" s="255"/>
      <c r="NVI59" s="255"/>
      <c r="NVJ59" s="255"/>
      <c r="NVK59" s="255"/>
      <c r="NVL59" s="255"/>
      <c r="NVM59" s="255"/>
      <c r="NVN59" s="255"/>
      <c r="NVO59" s="255"/>
      <c r="NVP59" s="255"/>
      <c r="NVQ59" s="255"/>
      <c r="NVR59" s="255"/>
      <c r="NVS59" s="255"/>
      <c r="NVT59" s="255"/>
      <c r="NVU59" s="255"/>
      <c r="NVV59" s="255"/>
      <c r="NVW59" s="255"/>
      <c r="NVX59" s="255"/>
      <c r="NVY59" s="255"/>
      <c r="NVZ59" s="255"/>
      <c r="NWA59" s="255"/>
      <c r="NWB59" s="255"/>
      <c r="NWC59" s="255"/>
      <c r="NWD59" s="255"/>
      <c r="NWE59" s="255"/>
      <c r="NWF59" s="255"/>
      <c r="NWG59" s="255"/>
      <c r="NWH59" s="255"/>
      <c r="NWI59" s="255"/>
      <c r="NWJ59" s="255"/>
      <c r="NWK59" s="255"/>
      <c r="NWL59" s="255"/>
      <c r="NWM59" s="255"/>
      <c r="NWN59" s="255"/>
      <c r="NWO59" s="255"/>
      <c r="NWP59" s="255"/>
      <c r="NWQ59" s="255"/>
      <c r="NWR59" s="255"/>
      <c r="NWS59" s="255"/>
      <c r="NWT59" s="255"/>
      <c r="NWU59" s="255"/>
      <c r="NWV59" s="255"/>
      <c r="NWW59" s="255"/>
      <c r="NWX59" s="255"/>
      <c r="NWY59" s="255"/>
      <c r="NWZ59" s="255"/>
      <c r="NXA59" s="255"/>
      <c r="NXB59" s="255"/>
      <c r="NXC59" s="255"/>
      <c r="NXD59" s="255"/>
      <c r="NXE59" s="255"/>
      <c r="NXF59" s="255"/>
      <c r="NXG59" s="255"/>
      <c r="NXH59" s="255"/>
      <c r="NXI59" s="255"/>
      <c r="NXJ59" s="255"/>
      <c r="NXK59" s="255"/>
      <c r="NXL59" s="255"/>
      <c r="NXM59" s="255"/>
      <c r="NXN59" s="255"/>
      <c r="NXO59" s="255"/>
      <c r="NXP59" s="255"/>
      <c r="NXQ59" s="255"/>
      <c r="NXR59" s="255"/>
      <c r="NXS59" s="255"/>
      <c r="NXT59" s="255"/>
      <c r="NXU59" s="255"/>
      <c r="NXV59" s="255"/>
      <c r="NXW59" s="255"/>
      <c r="NXX59" s="255"/>
      <c r="NXY59" s="255"/>
      <c r="NXZ59" s="255"/>
      <c r="NYA59" s="255"/>
      <c r="NYB59" s="255"/>
      <c r="NYC59" s="255"/>
      <c r="NYD59" s="255"/>
      <c r="NYE59" s="255"/>
      <c r="NYF59" s="255"/>
      <c r="NYG59" s="255"/>
      <c r="NYH59" s="255"/>
      <c r="NYI59" s="255"/>
      <c r="NYJ59" s="255"/>
      <c r="NYK59" s="255"/>
      <c r="NYL59" s="255"/>
      <c r="NYM59" s="255"/>
      <c r="NYN59" s="255"/>
      <c r="NYO59" s="255"/>
      <c r="NYP59" s="255"/>
      <c r="NYQ59" s="255"/>
      <c r="NYR59" s="255"/>
      <c r="NYS59" s="255"/>
      <c r="NYT59" s="255"/>
      <c r="NYU59" s="255"/>
      <c r="NYV59" s="255"/>
      <c r="NYW59" s="255"/>
      <c r="NYX59" s="255"/>
      <c r="NYY59" s="255"/>
      <c r="NYZ59" s="255"/>
      <c r="NZA59" s="255"/>
      <c r="NZB59" s="255"/>
      <c r="NZC59" s="255"/>
      <c r="NZD59" s="255"/>
      <c r="NZE59" s="255"/>
      <c r="NZF59" s="255"/>
      <c r="NZG59" s="255"/>
      <c r="NZH59" s="255"/>
      <c r="NZI59" s="255"/>
      <c r="NZJ59" s="255"/>
      <c r="NZK59" s="255"/>
      <c r="NZL59" s="255"/>
      <c r="NZM59" s="255"/>
      <c r="NZN59" s="255"/>
      <c r="NZO59" s="255"/>
      <c r="NZP59" s="255"/>
      <c r="NZQ59" s="255"/>
      <c r="NZR59" s="255"/>
      <c r="NZS59" s="255"/>
      <c r="NZT59" s="255"/>
      <c r="NZU59" s="255"/>
      <c r="NZV59" s="255"/>
      <c r="NZW59" s="255"/>
      <c r="NZX59" s="255"/>
      <c r="NZY59" s="255"/>
      <c r="NZZ59" s="255"/>
      <c r="OAA59" s="255"/>
      <c r="OAB59" s="255"/>
      <c r="OAC59" s="255"/>
      <c r="OAD59" s="255"/>
      <c r="OAE59" s="255"/>
      <c r="OAF59" s="255"/>
      <c r="OAG59" s="255"/>
      <c r="OAH59" s="255"/>
      <c r="OAI59" s="255"/>
      <c r="OAJ59" s="255"/>
      <c r="OAK59" s="255"/>
      <c r="OAL59" s="255"/>
      <c r="OAM59" s="255"/>
      <c r="OAN59" s="255"/>
      <c r="OAO59" s="255"/>
      <c r="OAP59" s="255"/>
      <c r="OAQ59" s="255"/>
      <c r="OAR59" s="255"/>
      <c r="OAS59" s="255"/>
      <c r="OAT59" s="255"/>
      <c r="OAU59" s="255"/>
      <c r="OAV59" s="255"/>
      <c r="OAW59" s="255"/>
      <c r="OAX59" s="255"/>
      <c r="OAY59" s="255"/>
      <c r="OAZ59" s="255"/>
      <c r="OBA59" s="255"/>
      <c r="OBB59" s="255"/>
      <c r="OBC59" s="255"/>
      <c r="OBD59" s="255"/>
      <c r="OBE59" s="255"/>
      <c r="OBF59" s="255"/>
      <c r="OBG59" s="255"/>
      <c r="OBH59" s="255"/>
      <c r="OBI59" s="255"/>
      <c r="OBJ59" s="255"/>
      <c r="OBK59" s="255"/>
      <c r="OBL59" s="255"/>
      <c r="OBM59" s="255"/>
      <c r="OBN59" s="255"/>
      <c r="OBO59" s="255"/>
      <c r="OBP59" s="255"/>
      <c r="OBQ59" s="255"/>
      <c r="OBR59" s="255"/>
      <c r="OBS59" s="255"/>
      <c r="OBT59" s="255"/>
      <c r="OBU59" s="255"/>
      <c r="OBV59" s="255"/>
      <c r="OBW59" s="255"/>
      <c r="OBX59" s="255"/>
      <c r="OBY59" s="255"/>
      <c r="OBZ59" s="255"/>
      <c r="OCA59" s="255"/>
      <c r="OCB59" s="255"/>
      <c r="OCC59" s="255"/>
      <c r="OCD59" s="255"/>
      <c r="OCE59" s="255"/>
      <c r="OCF59" s="255"/>
      <c r="OCG59" s="255"/>
      <c r="OCH59" s="255"/>
      <c r="OCI59" s="255"/>
      <c r="OCJ59" s="255"/>
      <c r="OCK59" s="255"/>
      <c r="OCL59" s="255"/>
      <c r="OCM59" s="255"/>
      <c r="OCN59" s="255"/>
      <c r="OCO59" s="255"/>
      <c r="OCP59" s="255"/>
      <c r="OCQ59" s="255"/>
      <c r="OCR59" s="255"/>
      <c r="OCS59" s="255"/>
      <c r="OCT59" s="255"/>
      <c r="OCU59" s="255"/>
      <c r="OCV59" s="255"/>
      <c r="OCW59" s="255"/>
      <c r="OCX59" s="255"/>
      <c r="OCY59" s="255"/>
      <c r="OCZ59" s="255"/>
      <c r="ODA59" s="255"/>
      <c r="ODB59" s="255"/>
      <c r="ODC59" s="255"/>
      <c r="ODD59" s="255"/>
      <c r="ODE59" s="255"/>
      <c r="ODF59" s="255"/>
      <c r="ODG59" s="255"/>
      <c r="ODH59" s="255"/>
      <c r="ODI59" s="255"/>
      <c r="ODJ59" s="255"/>
      <c r="ODK59" s="255"/>
      <c r="ODL59" s="255"/>
      <c r="ODM59" s="255"/>
      <c r="ODN59" s="255"/>
      <c r="ODO59" s="255"/>
      <c r="ODP59" s="255"/>
      <c r="ODQ59" s="255"/>
      <c r="ODR59" s="255"/>
      <c r="ODS59" s="255"/>
      <c r="ODT59" s="255"/>
      <c r="ODU59" s="255"/>
      <c r="ODV59" s="255"/>
      <c r="ODW59" s="255"/>
      <c r="ODX59" s="255"/>
      <c r="ODY59" s="255"/>
      <c r="ODZ59" s="255"/>
      <c r="OEA59" s="255"/>
      <c r="OEB59" s="255"/>
      <c r="OEC59" s="255"/>
      <c r="OED59" s="255"/>
      <c r="OEE59" s="255"/>
      <c r="OEF59" s="255"/>
      <c r="OEG59" s="255"/>
      <c r="OEH59" s="255"/>
      <c r="OEI59" s="255"/>
      <c r="OEJ59" s="255"/>
      <c r="OEK59" s="255"/>
      <c r="OEL59" s="255"/>
      <c r="OEM59" s="255"/>
      <c r="OEN59" s="255"/>
      <c r="OEO59" s="255"/>
      <c r="OEP59" s="255"/>
      <c r="OEQ59" s="255"/>
      <c r="OER59" s="255"/>
      <c r="OES59" s="255"/>
      <c r="OET59" s="255"/>
      <c r="OEU59" s="255"/>
      <c r="OEV59" s="255"/>
      <c r="OEW59" s="255"/>
      <c r="OEX59" s="255"/>
      <c r="OEY59" s="255"/>
      <c r="OEZ59" s="255"/>
      <c r="OFA59" s="255"/>
      <c r="OFB59" s="255"/>
      <c r="OFC59" s="255"/>
      <c r="OFD59" s="255"/>
      <c r="OFE59" s="255"/>
      <c r="OFF59" s="255"/>
      <c r="OFG59" s="255"/>
      <c r="OFH59" s="255"/>
      <c r="OFI59" s="255"/>
      <c r="OFJ59" s="255"/>
      <c r="OFK59" s="255"/>
      <c r="OFL59" s="255"/>
      <c r="OFM59" s="255"/>
      <c r="OFN59" s="255"/>
      <c r="OFO59" s="255"/>
      <c r="OFP59" s="255"/>
      <c r="OFQ59" s="255"/>
      <c r="OFR59" s="255"/>
      <c r="OFS59" s="255"/>
      <c r="OFT59" s="255"/>
      <c r="OFU59" s="255"/>
      <c r="OFV59" s="255"/>
      <c r="OFW59" s="255"/>
      <c r="OFX59" s="255"/>
      <c r="OFY59" s="255"/>
      <c r="OFZ59" s="255"/>
      <c r="OGA59" s="255"/>
      <c r="OGB59" s="255"/>
      <c r="OGC59" s="255"/>
      <c r="OGD59" s="255"/>
      <c r="OGE59" s="255"/>
      <c r="OGF59" s="255"/>
      <c r="OGG59" s="255"/>
      <c r="OGH59" s="255"/>
      <c r="OGI59" s="255"/>
      <c r="OGJ59" s="255"/>
      <c r="OGK59" s="255"/>
      <c r="OGL59" s="255"/>
      <c r="OGM59" s="255"/>
      <c r="OGN59" s="255"/>
      <c r="OGO59" s="255"/>
      <c r="OGP59" s="255"/>
      <c r="OGQ59" s="255"/>
      <c r="OGR59" s="255"/>
      <c r="OGS59" s="255"/>
      <c r="OGT59" s="255"/>
      <c r="OGU59" s="255"/>
      <c r="OGV59" s="255"/>
      <c r="OGW59" s="255"/>
      <c r="OGX59" s="255"/>
      <c r="OGY59" s="255"/>
      <c r="OGZ59" s="255"/>
      <c r="OHA59" s="255"/>
      <c r="OHB59" s="255"/>
      <c r="OHC59" s="255"/>
      <c r="OHD59" s="255"/>
      <c r="OHE59" s="255"/>
      <c r="OHF59" s="255"/>
      <c r="OHG59" s="255"/>
      <c r="OHH59" s="255"/>
      <c r="OHI59" s="255"/>
      <c r="OHJ59" s="255"/>
      <c r="OHK59" s="255"/>
      <c r="OHL59" s="255"/>
      <c r="OHM59" s="255"/>
      <c r="OHN59" s="255"/>
      <c r="OHO59" s="255"/>
      <c r="OHP59" s="255"/>
      <c r="OHQ59" s="255"/>
      <c r="OHR59" s="255"/>
      <c r="OHS59" s="255"/>
      <c r="OHT59" s="255"/>
      <c r="OHU59" s="255"/>
      <c r="OHV59" s="255"/>
      <c r="OHW59" s="255"/>
      <c r="OHX59" s="255"/>
      <c r="OHY59" s="255"/>
      <c r="OHZ59" s="255"/>
      <c r="OIA59" s="255"/>
      <c r="OIB59" s="255"/>
      <c r="OIC59" s="255"/>
      <c r="OID59" s="255"/>
      <c r="OIE59" s="255"/>
      <c r="OIF59" s="255"/>
      <c r="OIG59" s="255"/>
      <c r="OIH59" s="255"/>
      <c r="OII59" s="255"/>
      <c r="OIJ59" s="255"/>
      <c r="OIK59" s="255"/>
      <c r="OIL59" s="255"/>
      <c r="OIM59" s="255"/>
      <c r="OIN59" s="255"/>
      <c r="OIO59" s="255"/>
      <c r="OIP59" s="255"/>
      <c r="OIQ59" s="255"/>
      <c r="OIR59" s="255"/>
      <c r="OIS59" s="255"/>
      <c r="OIT59" s="255"/>
      <c r="OIU59" s="255"/>
      <c r="OIV59" s="255"/>
      <c r="OIW59" s="255"/>
      <c r="OIX59" s="255"/>
      <c r="OIY59" s="255"/>
      <c r="OIZ59" s="255"/>
      <c r="OJA59" s="255"/>
      <c r="OJB59" s="255"/>
      <c r="OJC59" s="255"/>
      <c r="OJD59" s="255"/>
      <c r="OJE59" s="255"/>
      <c r="OJF59" s="255"/>
      <c r="OJG59" s="255"/>
      <c r="OJH59" s="255"/>
      <c r="OJI59" s="255"/>
      <c r="OJJ59" s="255"/>
      <c r="OJK59" s="255"/>
      <c r="OJL59" s="255"/>
      <c r="OJM59" s="255"/>
      <c r="OJN59" s="255"/>
      <c r="OJO59" s="255"/>
      <c r="OJP59" s="255"/>
      <c r="OJQ59" s="255"/>
      <c r="OJR59" s="255"/>
      <c r="OJS59" s="255"/>
      <c r="OJT59" s="255"/>
      <c r="OJU59" s="255"/>
      <c r="OJV59" s="255"/>
      <c r="OJW59" s="255"/>
      <c r="OJX59" s="255"/>
      <c r="OJY59" s="255"/>
      <c r="OJZ59" s="255"/>
      <c r="OKA59" s="255"/>
      <c r="OKB59" s="255"/>
      <c r="OKC59" s="255"/>
      <c r="OKD59" s="255"/>
      <c r="OKE59" s="255"/>
      <c r="OKF59" s="255"/>
      <c r="OKG59" s="255"/>
      <c r="OKH59" s="255"/>
      <c r="OKI59" s="255"/>
      <c r="OKJ59" s="255"/>
      <c r="OKK59" s="255"/>
      <c r="OKL59" s="255"/>
      <c r="OKM59" s="255"/>
      <c r="OKN59" s="255"/>
      <c r="OKO59" s="255"/>
      <c r="OKP59" s="255"/>
      <c r="OKQ59" s="255"/>
      <c r="OKR59" s="255"/>
      <c r="OKS59" s="255"/>
      <c r="OKT59" s="255"/>
      <c r="OKU59" s="255"/>
      <c r="OKV59" s="255"/>
      <c r="OKW59" s="255"/>
      <c r="OKX59" s="255"/>
      <c r="OKY59" s="255"/>
      <c r="OKZ59" s="255"/>
      <c r="OLA59" s="255"/>
      <c r="OLB59" s="255"/>
      <c r="OLC59" s="255"/>
      <c r="OLD59" s="255"/>
      <c r="OLE59" s="255"/>
      <c r="OLF59" s="255"/>
      <c r="OLG59" s="255"/>
      <c r="OLH59" s="255"/>
      <c r="OLI59" s="255"/>
      <c r="OLJ59" s="255"/>
      <c r="OLK59" s="255"/>
      <c r="OLL59" s="255"/>
      <c r="OLM59" s="255"/>
      <c r="OLN59" s="255"/>
      <c r="OLO59" s="255"/>
      <c r="OLP59" s="255"/>
      <c r="OLQ59" s="255"/>
      <c r="OLR59" s="255"/>
      <c r="OLS59" s="255"/>
      <c r="OLT59" s="255"/>
      <c r="OLU59" s="255"/>
      <c r="OLV59" s="255"/>
      <c r="OLW59" s="255"/>
      <c r="OLX59" s="255"/>
      <c r="OLY59" s="255"/>
      <c r="OLZ59" s="255"/>
      <c r="OMA59" s="255"/>
      <c r="OMB59" s="255"/>
      <c r="OMC59" s="255"/>
      <c r="OMD59" s="255"/>
      <c r="OME59" s="255"/>
      <c r="OMF59" s="255"/>
      <c r="OMG59" s="255"/>
      <c r="OMH59" s="255"/>
      <c r="OMI59" s="255"/>
      <c r="OMJ59" s="255"/>
      <c r="OMK59" s="255"/>
      <c r="OML59" s="255"/>
      <c r="OMM59" s="255"/>
      <c r="OMN59" s="255"/>
      <c r="OMO59" s="255"/>
      <c r="OMP59" s="255"/>
      <c r="OMQ59" s="255"/>
      <c r="OMR59" s="255"/>
      <c r="OMS59" s="255"/>
      <c r="OMT59" s="255"/>
      <c r="OMU59" s="255"/>
      <c r="OMV59" s="255"/>
      <c r="OMW59" s="255"/>
      <c r="OMX59" s="255"/>
      <c r="OMY59" s="255"/>
      <c r="OMZ59" s="255"/>
      <c r="ONA59" s="255"/>
      <c r="ONB59" s="255"/>
      <c r="ONC59" s="255"/>
      <c r="OND59" s="255"/>
      <c r="ONE59" s="255"/>
      <c r="ONF59" s="255"/>
      <c r="ONG59" s="255"/>
      <c r="ONH59" s="255"/>
      <c r="ONI59" s="255"/>
      <c r="ONJ59" s="255"/>
      <c r="ONK59" s="255"/>
      <c r="ONL59" s="255"/>
      <c r="ONM59" s="255"/>
      <c r="ONN59" s="255"/>
      <c r="ONO59" s="255"/>
      <c r="ONP59" s="255"/>
      <c r="ONQ59" s="255"/>
      <c r="ONR59" s="255"/>
      <c r="ONS59" s="255"/>
      <c r="ONT59" s="255"/>
      <c r="ONU59" s="255"/>
      <c r="ONV59" s="255"/>
      <c r="ONW59" s="255"/>
      <c r="ONX59" s="255"/>
      <c r="ONY59" s="255"/>
      <c r="ONZ59" s="255"/>
      <c r="OOA59" s="255"/>
      <c r="OOB59" s="255"/>
      <c r="OOC59" s="255"/>
      <c r="OOD59" s="255"/>
      <c r="OOE59" s="255"/>
      <c r="OOF59" s="255"/>
      <c r="OOG59" s="255"/>
      <c r="OOH59" s="255"/>
      <c r="OOI59" s="255"/>
      <c r="OOJ59" s="255"/>
      <c r="OOK59" s="255"/>
      <c r="OOL59" s="255"/>
      <c r="OOM59" s="255"/>
      <c r="OON59" s="255"/>
      <c r="OOO59" s="255"/>
      <c r="OOP59" s="255"/>
      <c r="OOQ59" s="255"/>
      <c r="OOR59" s="255"/>
      <c r="OOS59" s="255"/>
      <c r="OOT59" s="255"/>
      <c r="OOU59" s="255"/>
      <c r="OOV59" s="255"/>
      <c r="OOW59" s="255"/>
      <c r="OOX59" s="255"/>
      <c r="OOY59" s="255"/>
      <c r="OOZ59" s="255"/>
      <c r="OPA59" s="255"/>
      <c r="OPB59" s="255"/>
      <c r="OPC59" s="255"/>
      <c r="OPD59" s="255"/>
      <c r="OPE59" s="255"/>
      <c r="OPF59" s="255"/>
      <c r="OPG59" s="255"/>
      <c r="OPH59" s="255"/>
      <c r="OPI59" s="255"/>
      <c r="OPJ59" s="255"/>
      <c r="OPK59" s="255"/>
      <c r="OPL59" s="255"/>
      <c r="OPM59" s="255"/>
      <c r="OPN59" s="255"/>
      <c r="OPO59" s="255"/>
      <c r="OPP59" s="255"/>
      <c r="OPQ59" s="255"/>
      <c r="OPR59" s="255"/>
      <c r="OPS59" s="255"/>
      <c r="OPT59" s="255"/>
      <c r="OPU59" s="255"/>
      <c r="OPV59" s="255"/>
      <c r="OPW59" s="255"/>
      <c r="OPX59" s="255"/>
      <c r="OPY59" s="255"/>
      <c r="OPZ59" s="255"/>
      <c r="OQA59" s="255"/>
      <c r="OQB59" s="255"/>
      <c r="OQC59" s="255"/>
      <c r="OQD59" s="255"/>
      <c r="OQE59" s="255"/>
      <c r="OQF59" s="255"/>
      <c r="OQG59" s="255"/>
      <c r="OQH59" s="255"/>
      <c r="OQI59" s="255"/>
      <c r="OQJ59" s="255"/>
      <c r="OQK59" s="255"/>
      <c r="OQL59" s="255"/>
      <c r="OQM59" s="255"/>
      <c r="OQN59" s="255"/>
      <c r="OQO59" s="255"/>
      <c r="OQP59" s="255"/>
      <c r="OQQ59" s="255"/>
      <c r="OQR59" s="255"/>
      <c r="OQS59" s="255"/>
      <c r="OQT59" s="255"/>
      <c r="OQU59" s="255"/>
      <c r="OQV59" s="255"/>
      <c r="OQW59" s="255"/>
      <c r="OQX59" s="255"/>
      <c r="OQY59" s="255"/>
      <c r="OQZ59" s="255"/>
      <c r="ORA59" s="255"/>
      <c r="ORB59" s="255"/>
      <c r="ORC59" s="255"/>
      <c r="ORD59" s="255"/>
      <c r="ORE59" s="255"/>
      <c r="ORF59" s="255"/>
      <c r="ORG59" s="255"/>
      <c r="ORH59" s="255"/>
      <c r="ORI59" s="255"/>
      <c r="ORJ59" s="255"/>
      <c r="ORK59" s="255"/>
      <c r="ORL59" s="255"/>
      <c r="ORM59" s="255"/>
      <c r="ORN59" s="255"/>
      <c r="ORO59" s="255"/>
      <c r="ORP59" s="255"/>
      <c r="ORQ59" s="255"/>
      <c r="ORR59" s="255"/>
      <c r="ORS59" s="255"/>
      <c r="ORT59" s="255"/>
      <c r="ORU59" s="255"/>
      <c r="ORV59" s="255"/>
      <c r="ORW59" s="255"/>
      <c r="ORX59" s="255"/>
      <c r="ORY59" s="255"/>
      <c r="ORZ59" s="255"/>
      <c r="OSA59" s="255"/>
      <c r="OSB59" s="255"/>
      <c r="OSC59" s="255"/>
      <c r="OSD59" s="255"/>
      <c r="OSE59" s="255"/>
      <c r="OSF59" s="255"/>
      <c r="OSG59" s="255"/>
      <c r="OSH59" s="255"/>
      <c r="OSI59" s="255"/>
      <c r="OSJ59" s="255"/>
      <c r="OSK59" s="255"/>
      <c r="OSL59" s="255"/>
      <c r="OSM59" s="255"/>
      <c r="OSN59" s="255"/>
      <c r="OSO59" s="255"/>
      <c r="OSP59" s="255"/>
      <c r="OSQ59" s="255"/>
      <c r="OSR59" s="255"/>
      <c r="OSS59" s="255"/>
      <c r="OST59" s="255"/>
      <c r="OSU59" s="255"/>
      <c r="OSV59" s="255"/>
      <c r="OSW59" s="255"/>
      <c r="OSX59" s="255"/>
      <c r="OSY59" s="255"/>
      <c r="OSZ59" s="255"/>
      <c r="OTA59" s="255"/>
      <c r="OTB59" s="255"/>
      <c r="OTC59" s="255"/>
      <c r="OTD59" s="255"/>
      <c r="OTE59" s="255"/>
      <c r="OTF59" s="255"/>
      <c r="OTG59" s="255"/>
      <c r="OTH59" s="255"/>
      <c r="OTI59" s="255"/>
      <c r="OTJ59" s="255"/>
      <c r="OTK59" s="255"/>
      <c r="OTL59" s="255"/>
      <c r="OTM59" s="255"/>
      <c r="OTN59" s="255"/>
      <c r="OTO59" s="255"/>
      <c r="OTP59" s="255"/>
      <c r="OTQ59" s="255"/>
      <c r="OTR59" s="255"/>
      <c r="OTS59" s="255"/>
      <c r="OTT59" s="255"/>
      <c r="OTU59" s="255"/>
      <c r="OTV59" s="255"/>
      <c r="OTW59" s="255"/>
      <c r="OTX59" s="255"/>
      <c r="OTY59" s="255"/>
      <c r="OTZ59" s="255"/>
      <c r="OUA59" s="255"/>
      <c r="OUB59" s="255"/>
      <c r="OUC59" s="255"/>
      <c r="OUD59" s="255"/>
      <c r="OUE59" s="255"/>
      <c r="OUF59" s="255"/>
      <c r="OUG59" s="255"/>
      <c r="OUH59" s="255"/>
      <c r="OUI59" s="255"/>
      <c r="OUJ59" s="255"/>
      <c r="OUK59" s="255"/>
      <c r="OUL59" s="255"/>
      <c r="OUM59" s="255"/>
      <c r="OUN59" s="255"/>
      <c r="OUO59" s="255"/>
      <c r="OUP59" s="255"/>
      <c r="OUQ59" s="255"/>
      <c r="OUR59" s="255"/>
      <c r="OUS59" s="255"/>
      <c r="OUT59" s="255"/>
      <c r="OUU59" s="255"/>
      <c r="OUV59" s="255"/>
      <c r="OUW59" s="255"/>
      <c r="OUX59" s="255"/>
      <c r="OUY59" s="255"/>
      <c r="OUZ59" s="255"/>
      <c r="OVA59" s="255"/>
      <c r="OVB59" s="255"/>
      <c r="OVC59" s="255"/>
      <c r="OVD59" s="255"/>
      <c r="OVE59" s="255"/>
      <c r="OVF59" s="255"/>
      <c r="OVG59" s="255"/>
      <c r="OVH59" s="255"/>
      <c r="OVI59" s="255"/>
      <c r="OVJ59" s="255"/>
      <c r="OVK59" s="255"/>
      <c r="OVL59" s="255"/>
      <c r="OVM59" s="255"/>
      <c r="OVN59" s="255"/>
      <c r="OVO59" s="255"/>
      <c r="OVP59" s="255"/>
      <c r="OVQ59" s="255"/>
      <c r="OVR59" s="255"/>
      <c r="OVS59" s="255"/>
      <c r="OVT59" s="255"/>
      <c r="OVU59" s="255"/>
      <c r="OVV59" s="255"/>
      <c r="OVW59" s="255"/>
      <c r="OVX59" s="255"/>
      <c r="OVY59" s="255"/>
      <c r="OVZ59" s="255"/>
      <c r="OWA59" s="255"/>
      <c r="OWB59" s="255"/>
      <c r="OWC59" s="255"/>
      <c r="OWD59" s="255"/>
      <c r="OWE59" s="255"/>
      <c r="OWF59" s="255"/>
      <c r="OWG59" s="255"/>
      <c r="OWH59" s="255"/>
      <c r="OWI59" s="255"/>
      <c r="OWJ59" s="255"/>
      <c r="OWK59" s="255"/>
      <c r="OWL59" s="255"/>
      <c r="OWM59" s="255"/>
      <c r="OWN59" s="255"/>
      <c r="OWO59" s="255"/>
      <c r="OWP59" s="255"/>
      <c r="OWQ59" s="255"/>
      <c r="OWR59" s="255"/>
      <c r="OWS59" s="255"/>
      <c r="OWT59" s="255"/>
      <c r="OWU59" s="255"/>
      <c r="OWV59" s="255"/>
      <c r="OWW59" s="255"/>
      <c r="OWX59" s="255"/>
      <c r="OWY59" s="255"/>
      <c r="OWZ59" s="255"/>
      <c r="OXA59" s="255"/>
      <c r="OXB59" s="255"/>
      <c r="OXC59" s="255"/>
      <c r="OXD59" s="255"/>
      <c r="OXE59" s="255"/>
      <c r="OXF59" s="255"/>
      <c r="OXG59" s="255"/>
      <c r="OXH59" s="255"/>
      <c r="OXI59" s="255"/>
      <c r="OXJ59" s="255"/>
      <c r="OXK59" s="255"/>
      <c r="OXL59" s="255"/>
      <c r="OXM59" s="255"/>
      <c r="OXN59" s="255"/>
      <c r="OXO59" s="255"/>
      <c r="OXP59" s="255"/>
      <c r="OXQ59" s="255"/>
      <c r="OXR59" s="255"/>
      <c r="OXS59" s="255"/>
      <c r="OXT59" s="255"/>
      <c r="OXU59" s="255"/>
      <c r="OXV59" s="255"/>
      <c r="OXW59" s="255"/>
      <c r="OXX59" s="255"/>
      <c r="OXY59" s="255"/>
      <c r="OXZ59" s="255"/>
      <c r="OYA59" s="255"/>
      <c r="OYB59" s="255"/>
      <c r="OYC59" s="255"/>
      <c r="OYD59" s="255"/>
      <c r="OYE59" s="255"/>
      <c r="OYF59" s="255"/>
      <c r="OYG59" s="255"/>
      <c r="OYH59" s="255"/>
      <c r="OYI59" s="255"/>
      <c r="OYJ59" s="255"/>
      <c r="OYK59" s="255"/>
      <c r="OYL59" s="255"/>
      <c r="OYM59" s="255"/>
      <c r="OYN59" s="255"/>
      <c r="OYO59" s="255"/>
      <c r="OYP59" s="255"/>
      <c r="OYQ59" s="255"/>
      <c r="OYR59" s="255"/>
      <c r="OYS59" s="255"/>
      <c r="OYT59" s="255"/>
      <c r="OYU59" s="255"/>
      <c r="OYV59" s="255"/>
      <c r="OYW59" s="255"/>
      <c r="OYX59" s="255"/>
      <c r="OYY59" s="255"/>
      <c r="OYZ59" s="255"/>
      <c r="OZA59" s="255"/>
      <c r="OZB59" s="255"/>
      <c r="OZC59" s="255"/>
      <c r="OZD59" s="255"/>
      <c r="OZE59" s="255"/>
      <c r="OZF59" s="255"/>
      <c r="OZG59" s="255"/>
      <c r="OZH59" s="255"/>
      <c r="OZI59" s="255"/>
      <c r="OZJ59" s="255"/>
      <c r="OZK59" s="255"/>
      <c r="OZL59" s="255"/>
      <c r="OZM59" s="255"/>
      <c r="OZN59" s="255"/>
      <c r="OZO59" s="255"/>
      <c r="OZP59" s="255"/>
      <c r="OZQ59" s="255"/>
      <c r="OZR59" s="255"/>
      <c r="OZS59" s="255"/>
      <c r="OZT59" s="255"/>
      <c r="OZU59" s="255"/>
      <c r="OZV59" s="255"/>
      <c r="OZW59" s="255"/>
      <c r="OZX59" s="255"/>
      <c r="OZY59" s="255"/>
      <c r="OZZ59" s="255"/>
      <c r="PAA59" s="255"/>
      <c r="PAB59" s="255"/>
      <c r="PAC59" s="255"/>
      <c r="PAD59" s="255"/>
      <c r="PAE59" s="255"/>
      <c r="PAF59" s="255"/>
      <c r="PAG59" s="255"/>
      <c r="PAH59" s="255"/>
      <c r="PAI59" s="255"/>
      <c r="PAJ59" s="255"/>
      <c r="PAK59" s="255"/>
      <c r="PAL59" s="255"/>
      <c r="PAM59" s="255"/>
      <c r="PAN59" s="255"/>
      <c r="PAO59" s="255"/>
      <c r="PAP59" s="255"/>
      <c r="PAQ59" s="255"/>
      <c r="PAR59" s="255"/>
      <c r="PAS59" s="255"/>
      <c r="PAT59" s="255"/>
      <c r="PAU59" s="255"/>
      <c r="PAV59" s="255"/>
      <c r="PAW59" s="255"/>
      <c r="PAX59" s="255"/>
      <c r="PAY59" s="255"/>
      <c r="PAZ59" s="255"/>
      <c r="PBA59" s="255"/>
      <c r="PBB59" s="255"/>
      <c r="PBC59" s="255"/>
      <c r="PBD59" s="255"/>
      <c r="PBE59" s="255"/>
      <c r="PBF59" s="255"/>
      <c r="PBG59" s="255"/>
      <c r="PBH59" s="255"/>
      <c r="PBI59" s="255"/>
      <c r="PBJ59" s="255"/>
      <c r="PBK59" s="255"/>
      <c r="PBL59" s="255"/>
      <c r="PBM59" s="255"/>
      <c r="PBN59" s="255"/>
      <c r="PBO59" s="255"/>
      <c r="PBP59" s="255"/>
      <c r="PBQ59" s="255"/>
      <c r="PBR59" s="255"/>
      <c r="PBS59" s="255"/>
      <c r="PBT59" s="255"/>
      <c r="PBU59" s="255"/>
      <c r="PBV59" s="255"/>
      <c r="PBW59" s="255"/>
      <c r="PBX59" s="255"/>
      <c r="PBY59" s="255"/>
      <c r="PBZ59" s="255"/>
      <c r="PCA59" s="255"/>
      <c r="PCB59" s="255"/>
      <c r="PCC59" s="255"/>
      <c r="PCD59" s="255"/>
      <c r="PCE59" s="255"/>
      <c r="PCF59" s="255"/>
      <c r="PCG59" s="255"/>
      <c r="PCH59" s="255"/>
      <c r="PCI59" s="255"/>
      <c r="PCJ59" s="255"/>
      <c r="PCK59" s="255"/>
      <c r="PCL59" s="255"/>
      <c r="PCM59" s="255"/>
      <c r="PCN59" s="255"/>
      <c r="PCO59" s="255"/>
      <c r="PCP59" s="255"/>
      <c r="PCQ59" s="255"/>
      <c r="PCR59" s="255"/>
      <c r="PCS59" s="255"/>
      <c r="PCT59" s="255"/>
      <c r="PCU59" s="255"/>
      <c r="PCV59" s="255"/>
      <c r="PCW59" s="255"/>
      <c r="PCX59" s="255"/>
      <c r="PCY59" s="255"/>
      <c r="PCZ59" s="255"/>
      <c r="PDA59" s="255"/>
      <c r="PDB59" s="255"/>
      <c r="PDC59" s="255"/>
      <c r="PDD59" s="255"/>
      <c r="PDE59" s="255"/>
      <c r="PDF59" s="255"/>
      <c r="PDG59" s="255"/>
      <c r="PDH59" s="255"/>
      <c r="PDI59" s="255"/>
      <c r="PDJ59" s="255"/>
      <c r="PDK59" s="255"/>
      <c r="PDL59" s="255"/>
      <c r="PDM59" s="255"/>
      <c r="PDN59" s="255"/>
      <c r="PDO59" s="255"/>
      <c r="PDP59" s="255"/>
      <c r="PDQ59" s="255"/>
      <c r="PDR59" s="255"/>
      <c r="PDS59" s="255"/>
      <c r="PDT59" s="255"/>
      <c r="PDU59" s="255"/>
      <c r="PDV59" s="255"/>
      <c r="PDW59" s="255"/>
      <c r="PDX59" s="255"/>
      <c r="PDY59" s="255"/>
      <c r="PDZ59" s="255"/>
      <c r="PEA59" s="255"/>
      <c r="PEB59" s="255"/>
      <c r="PEC59" s="255"/>
      <c r="PED59" s="255"/>
      <c r="PEE59" s="255"/>
      <c r="PEF59" s="255"/>
      <c r="PEG59" s="255"/>
      <c r="PEH59" s="255"/>
      <c r="PEI59" s="255"/>
      <c r="PEJ59" s="255"/>
      <c r="PEK59" s="255"/>
      <c r="PEL59" s="255"/>
      <c r="PEM59" s="255"/>
      <c r="PEN59" s="255"/>
      <c r="PEO59" s="255"/>
      <c r="PEP59" s="255"/>
      <c r="PEQ59" s="255"/>
      <c r="PER59" s="255"/>
      <c r="PES59" s="255"/>
      <c r="PET59" s="255"/>
      <c r="PEU59" s="255"/>
      <c r="PEV59" s="255"/>
      <c r="PEW59" s="255"/>
      <c r="PEX59" s="255"/>
      <c r="PEY59" s="255"/>
      <c r="PEZ59" s="255"/>
      <c r="PFA59" s="255"/>
      <c r="PFB59" s="255"/>
      <c r="PFC59" s="255"/>
      <c r="PFD59" s="255"/>
      <c r="PFE59" s="255"/>
      <c r="PFF59" s="255"/>
      <c r="PFG59" s="255"/>
      <c r="PFH59" s="255"/>
      <c r="PFI59" s="255"/>
      <c r="PFJ59" s="255"/>
      <c r="PFK59" s="255"/>
      <c r="PFL59" s="255"/>
      <c r="PFM59" s="255"/>
      <c r="PFN59" s="255"/>
      <c r="PFO59" s="255"/>
      <c r="PFP59" s="255"/>
      <c r="PFQ59" s="255"/>
      <c r="PFR59" s="255"/>
      <c r="PFS59" s="255"/>
      <c r="PFT59" s="255"/>
      <c r="PFU59" s="255"/>
      <c r="PFV59" s="255"/>
      <c r="PFW59" s="255"/>
      <c r="PFX59" s="255"/>
      <c r="PFY59" s="255"/>
      <c r="PFZ59" s="255"/>
      <c r="PGA59" s="255"/>
      <c r="PGB59" s="255"/>
      <c r="PGC59" s="255"/>
      <c r="PGD59" s="255"/>
      <c r="PGE59" s="255"/>
      <c r="PGF59" s="255"/>
      <c r="PGG59" s="255"/>
      <c r="PGH59" s="255"/>
      <c r="PGI59" s="255"/>
      <c r="PGJ59" s="255"/>
      <c r="PGK59" s="255"/>
      <c r="PGL59" s="255"/>
      <c r="PGM59" s="255"/>
      <c r="PGN59" s="255"/>
      <c r="PGO59" s="255"/>
      <c r="PGP59" s="255"/>
      <c r="PGQ59" s="255"/>
      <c r="PGR59" s="255"/>
      <c r="PGS59" s="255"/>
      <c r="PGT59" s="255"/>
      <c r="PGU59" s="255"/>
      <c r="PGV59" s="255"/>
      <c r="PGW59" s="255"/>
      <c r="PGX59" s="255"/>
      <c r="PGY59" s="255"/>
      <c r="PGZ59" s="255"/>
      <c r="PHA59" s="255"/>
      <c r="PHB59" s="255"/>
      <c r="PHC59" s="255"/>
      <c r="PHD59" s="255"/>
      <c r="PHE59" s="255"/>
      <c r="PHF59" s="255"/>
      <c r="PHG59" s="255"/>
      <c r="PHH59" s="255"/>
      <c r="PHI59" s="255"/>
      <c r="PHJ59" s="255"/>
      <c r="PHK59" s="255"/>
      <c r="PHL59" s="255"/>
      <c r="PHM59" s="255"/>
      <c r="PHN59" s="255"/>
      <c r="PHO59" s="255"/>
      <c r="PHP59" s="255"/>
      <c r="PHQ59" s="255"/>
      <c r="PHR59" s="255"/>
      <c r="PHS59" s="255"/>
      <c r="PHT59" s="255"/>
      <c r="PHU59" s="255"/>
      <c r="PHV59" s="255"/>
      <c r="PHW59" s="255"/>
      <c r="PHX59" s="255"/>
      <c r="PHY59" s="255"/>
      <c r="PHZ59" s="255"/>
      <c r="PIA59" s="255"/>
      <c r="PIB59" s="255"/>
      <c r="PIC59" s="255"/>
      <c r="PID59" s="255"/>
      <c r="PIE59" s="255"/>
      <c r="PIF59" s="255"/>
      <c r="PIG59" s="255"/>
      <c r="PIH59" s="255"/>
      <c r="PII59" s="255"/>
      <c r="PIJ59" s="255"/>
      <c r="PIK59" s="255"/>
      <c r="PIL59" s="255"/>
      <c r="PIM59" s="255"/>
      <c r="PIN59" s="255"/>
      <c r="PIO59" s="255"/>
      <c r="PIP59" s="255"/>
      <c r="PIQ59" s="255"/>
      <c r="PIR59" s="255"/>
      <c r="PIS59" s="255"/>
      <c r="PIT59" s="255"/>
      <c r="PIU59" s="255"/>
      <c r="PIV59" s="255"/>
      <c r="PIW59" s="255"/>
      <c r="PIX59" s="255"/>
      <c r="PIY59" s="255"/>
      <c r="PIZ59" s="255"/>
      <c r="PJA59" s="255"/>
      <c r="PJB59" s="255"/>
      <c r="PJC59" s="255"/>
      <c r="PJD59" s="255"/>
      <c r="PJE59" s="255"/>
      <c r="PJF59" s="255"/>
      <c r="PJG59" s="255"/>
      <c r="PJH59" s="255"/>
      <c r="PJI59" s="255"/>
      <c r="PJJ59" s="255"/>
      <c r="PJK59" s="255"/>
      <c r="PJL59" s="255"/>
      <c r="PJM59" s="255"/>
      <c r="PJN59" s="255"/>
      <c r="PJO59" s="255"/>
      <c r="PJP59" s="255"/>
      <c r="PJQ59" s="255"/>
      <c r="PJR59" s="255"/>
      <c r="PJS59" s="255"/>
      <c r="PJT59" s="255"/>
      <c r="PJU59" s="255"/>
      <c r="PJV59" s="255"/>
      <c r="PJW59" s="255"/>
      <c r="PJX59" s="255"/>
      <c r="PJY59" s="255"/>
      <c r="PJZ59" s="255"/>
      <c r="PKA59" s="255"/>
      <c r="PKB59" s="255"/>
      <c r="PKC59" s="255"/>
      <c r="PKD59" s="255"/>
      <c r="PKE59" s="255"/>
      <c r="PKF59" s="255"/>
      <c r="PKG59" s="255"/>
      <c r="PKH59" s="255"/>
      <c r="PKI59" s="255"/>
      <c r="PKJ59" s="255"/>
      <c r="PKK59" s="255"/>
      <c r="PKL59" s="255"/>
      <c r="PKM59" s="255"/>
      <c r="PKN59" s="255"/>
      <c r="PKO59" s="255"/>
      <c r="PKP59" s="255"/>
      <c r="PKQ59" s="255"/>
      <c r="PKR59" s="255"/>
      <c r="PKS59" s="255"/>
      <c r="PKT59" s="255"/>
      <c r="PKU59" s="255"/>
      <c r="PKV59" s="255"/>
      <c r="PKW59" s="255"/>
      <c r="PKX59" s="255"/>
      <c r="PKY59" s="255"/>
      <c r="PKZ59" s="255"/>
      <c r="PLA59" s="255"/>
      <c r="PLB59" s="255"/>
      <c r="PLC59" s="255"/>
      <c r="PLD59" s="255"/>
      <c r="PLE59" s="255"/>
      <c r="PLF59" s="255"/>
      <c r="PLG59" s="255"/>
      <c r="PLH59" s="255"/>
      <c r="PLI59" s="255"/>
      <c r="PLJ59" s="255"/>
      <c r="PLK59" s="255"/>
      <c r="PLL59" s="255"/>
      <c r="PLM59" s="255"/>
      <c r="PLN59" s="255"/>
      <c r="PLO59" s="255"/>
      <c r="PLP59" s="255"/>
      <c r="PLQ59" s="255"/>
      <c r="PLR59" s="255"/>
      <c r="PLS59" s="255"/>
      <c r="PLT59" s="255"/>
      <c r="PLU59" s="255"/>
      <c r="PLV59" s="255"/>
      <c r="PLW59" s="255"/>
      <c r="PLX59" s="255"/>
      <c r="PLY59" s="255"/>
      <c r="PLZ59" s="255"/>
      <c r="PMA59" s="255"/>
      <c r="PMB59" s="255"/>
      <c r="PMC59" s="255"/>
      <c r="PMD59" s="255"/>
      <c r="PME59" s="255"/>
      <c r="PMF59" s="255"/>
      <c r="PMG59" s="255"/>
      <c r="PMH59" s="255"/>
      <c r="PMI59" s="255"/>
      <c r="PMJ59" s="255"/>
      <c r="PMK59" s="255"/>
      <c r="PML59" s="255"/>
      <c r="PMM59" s="255"/>
      <c r="PMN59" s="255"/>
      <c r="PMO59" s="255"/>
      <c r="PMP59" s="255"/>
      <c r="PMQ59" s="255"/>
      <c r="PMR59" s="255"/>
      <c r="PMS59" s="255"/>
      <c r="PMT59" s="255"/>
      <c r="PMU59" s="255"/>
      <c r="PMV59" s="255"/>
      <c r="PMW59" s="255"/>
      <c r="PMX59" s="255"/>
      <c r="PMY59" s="255"/>
      <c r="PMZ59" s="255"/>
      <c r="PNA59" s="255"/>
      <c r="PNB59" s="255"/>
      <c r="PNC59" s="255"/>
      <c r="PND59" s="255"/>
      <c r="PNE59" s="255"/>
      <c r="PNF59" s="255"/>
      <c r="PNG59" s="255"/>
      <c r="PNH59" s="255"/>
      <c r="PNI59" s="255"/>
      <c r="PNJ59" s="255"/>
      <c r="PNK59" s="255"/>
      <c r="PNL59" s="255"/>
      <c r="PNM59" s="255"/>
      <c r="PNN59" s="255"/>
      <c r="PNO59" s="255"/>
      <c r="PNP59" s="255"/>
      <c r="PNQ59" s="255"/>
      <c r="PNR59" s="255"/>
      <c r="PNS59" s="255"/>
      <c r="PNT59" s="255"/>
      <c r="PNU59" s="255"/>
      <c r="PNV59" s="255"/>
      <c r="PNW59" s="255"/>
      <c r="PNX59" s="255"/>
      <c r="PNY59" s="255"/>
      <c r="PNZ59" s="255"/>
      <c r="POA59" s="255"/>
      <c r="POB59" s="255"/>
      <c r="POC59" s="255"/>
      <c r="POD59" s="255"/>
      <c r="POE59" s="255"/>
      <c r="POF59" s="255"/>
      <c r="POG59" s="255"/>
      <c r="POH59" s="255"/>
      <c r="POI59" s="255"/>
      <c r="POJ59" s="255"/>
      <c r="POK59" s="255"/>
      <c r="POL59" s="255"/>
      <c r="POM59" s="255"/>
      <c r="PON59" s="255"/>
      <c r="POO59" s="255"/>
      <c r="POP59" s="255"/>
      <c r="POQ59" s="255"/>
      <c r="POR59" s="255"/>
      <c r="POS59" s="255"/>
      <c r="POT59" s="255"/>
      <c r="POU59" s="255"/>
      <c r="POV59" s="255"/>
      <c r="POW59" s="255"/>
      <c r="POX59" s="255"/>
      <c r="POY59" s="255"/>
      <c r="POZ59" s="255"/>
      <c r="PPA59" s="255"/>
      <c r="PPB59" s="255"/>
      <c r="PPC59" s="255"/>
      <c r="PPD59" s="255"/>
      <c r="PPE59" s="255"/>
      <c r="PPF59" s="255"/>
      <c r="PPG59" s="255"/>
      <c r="PPH59" s="255"/>
      <c r="PPI59" s="255"/>
      <c r="PPJ59" s="255"/>
      <c r="PPK59" s="255"/>
      <c r="PPL59" s="255"/>
      <c r="PPM59" s="255"/>
      <c r="PPN59" s="255"/>
      <c r="PPO59" s="255"/>
      <c r="PPP59" s="255"/>
      <c r="PPQ59" s="255"/>
      <c r="PPR59" s="255"/>
      <c r="PPS59" s="255"/>
      <c r="PPT59" s="255"/>
      <c r="PPU59" s="255"/>
      <c r="PPV59" s="255"/>
      <c r="PPW59" s="255"/>
      <c r="PPX59" s="255"/>
      <c r="PPY59" s="255"/>
      <c r="PPZ59" s="255"/>
      <c r="PQA59" s="255"/>
      <c r="PQB59" s="255"/>
      <c r="PQC59" s="255"/>
      <c r="PQD59" s="255"/>
      <c r="PQE59" s="255"/>
      <c r="PQF59" s="255"/>
      <c r="PQG59" s="255"/>
      <c r="PQH59" s="255"/>
      <c r="PQI59" s="255"/>
      <c r="PQJ59" s="255"/>
      <c r="PQK59" s="255"/>
      <c r="PQL59" s="255"/>
      <c r="PQM59" s="255"/>
      <c r="PQN59" s="255"/>
      <c r="PQO59" s="255"/>
      <c r="PQP59" s="255"/>
      <c r="PQQ59" s="255"/>
      <c r="PQR59" s="255"/>
      <c r="PQS59" s="255"/>
      <c r="PQT59" s="255"/>
      <c r="PQU59" s="255"/>
      <c r="PQV59" s="255"/>
      <c r="PQW59" s="255"/>
      <c r="PQX59" s="255"/>
      <c r="PQY59" s="255"/>
      <c r="PQZ59" s="255"/>
      <c r="PRA59" s="255"/>
      <c r="PRB59" s="255"/>
      <c r="PRC59" s="255"/>
      <c r="PRD59" s="255"/>
      <c r="PRE59" s="255"/>
      <c r="PRF59" s="255"/>
      <c r="PRG59" s="255"/>
      <c r="PRH59" s="255"/>
      <c r="PRI59" s="255"/>
      <c r="PRJ59" s="255"/>
      <c r="PRK59" s="255"/>
      <c r="PRL59" s="255"/>
      <c r="PRM59" s="255"/>
      <c r="PRN59" s="255"/>
      <c r="PRO59" s="255"/>
      <c r="PRP59" s="255"/>
      <c r="PRQ59" s="255"/>
      <c r="PRR59" s="255"/>
      <c r="PRS59" s="255"/>
      <c r="PRT59" s="255"/>
      <c r="PRU59" s="255"/>
      <c r="PRV59" s="255"/>
      <c r="PRW59" s="255"/>
      <c r="PRX59" s="255"/>
      <c r="PRY59" s="255"/>
      <c r="PRZ59" s="255"/>
      <c r="PSA59" s="255"/>
      <c r="PSB59" s="255"/>
      <c r="PSC59" s="255"/>
      <c r="PSD59" s="255"/>
      <c r="PSE59" s="255"/>
      <c r="PSF59" s="255"/>
      <c r="PSG59" s="255"/>
      <c r="PSH59" s="255"/>
      <c r="PSI59" s="255"/>
      <c r="PSJ59" s="255"/>
      <c r="PSK59" s="255"/>
      <c r="PSL59" s="255"/>
      <c r="PSM59" s="255"/>
      <c r="PSN59" s="255"/>
      <c r="PSO59" s="255"/>
      <c r="PSP59" s="255"/>
      <c r="PSQ59" s="255"/>
      <c r="PSR59" s="255"/>
      <c r="PSS59" s="255"/>
      <c r="PST59" s="255"/>
      <c r="PSU59" s="255"/>
      <c r="PSV59" s="255"/>
      <c r="PSW59" s="255"/>
      <c r="PSX59" s="255"/>
      <c r="PSY59" s="255"/>
      <c r="PSZ59" s="255"/>
      <c r="PTA59" s="255"/>
      <c r="PTB59" s="255"/>
      <c r="PTC59" s="255"/>
      <c r="PTD59" s="255"/>
      <c r="PTE59" s="255"/>
      <c r="PTF59" s="255"/>
      <c r="PTG59" s="255"/>
      <c r="PTH59" s="255"/>
      <c r="PTI59" s="255"/>
      <c r="PTJ59" s="255"/>
      <c r="PTK59" s="255"/>
      <c r="PTL59" s="255"/>
      <c r="PTM59" s="255"/>
      <c r="PTN59" s="255"/>
      <c r="PTO59" s="255"/>
      <c r="PTP59" s="255"/>
      <c r="PTQ59" s="255"/>
      <c r="PTR59" s="255"/>
      <c r="PTS59" s="255"/>
      <c r="PTT59" s="255"/>
      <c r="PTU59" s="255"/>
      <c r="PTV59" s="255"/>
      <c r="PTW59" s="255"/>
      <c r="PTX59" s="255"/>
      <c r="PTY59" s="255"/>
      <c r="PTZ59" s="255"/>
      <c r="PUA59" s="255"/>
      <c r="PUB59" s="255"/>
      <c r="PUC59" s="255"/>
      <c r="PUD59" s="255"/>
      <c r="PUE59" s="255"/>
      <c r="PUF59" s="255"/>
      <c r="PUG59" s="255"/>
      <c r="PUH59" s="255"/>
      <c r="PUI59" s="255"/>
      <c r="PUJ59" s="255"/>
      <c r="PUK59" s="255"/>
      <c r="PUL59" s="255"/>
      <c r="PUM59" s="255"/>
      <c r="PUN59" s="255"/>
      <c r="PUO59" s="255"/>
      <c r="PUP59" s="255"/>
      <c r="PUQ59" s="255"/>
      <c r="PUR59" s="255"/>
      <c r="PUS59" s="255"/>
      <c r="PUT59" s="255"/>
      <c r="PUU59" s="255"/>
      <c r="PUV59" s="255"/>
      <c r="PUW59" s="255"/>
      <c r="PUX59" s="255"/>
      <c r="PUY59" s="255"/>
      <c r="PUZ59" s="255"/>
      <c r="PVA59" s="255"/>
      <c r="PVB59" s="255"/>
      <c r="PVC59" s="255"/>
      <c r="PVD59" s="255"/>
      <c r="PVE59" s="255"/>
      <c r="PVF59" s="255"/>
      <c r="PVG59" s="255"/>
      <c r="PVH59" s="255"/>
      <c r="PVI59" s="255"/>
      <c r="PVJ59" s="255"/>
      <c r="PVK59" s="255"/>
      <c r="PVL59" s="255"/>
      <c r="PVM59" s="255"/>
      <c r="PVN59" s="255"/>
      <c r="PVO59" s="255"/>
      <c r="PVP59" s="255"/>
      <c r="PVQ59" s="255"/>
      <c r="PVR59" s="255"/>
      <c r="PVS59" s="255"/>
      <c r="PVT59" s="255"/>
      <c r="PVU59" s="255"/>
      <c r="PVV59" s="255"/>
      <c r="PVW59" s="255"/>
      <c r="PVX59" s="255"/>
      <c r="PVY59" s="255"/>
      <c r="PVZ59" s="255"/>
      <c r="PWA59" s="255"/>
      <c r="PWB59" s="255"/>
      <c r="PWC59" s="255"/>
      <c r="PWD59" s="255"/>
      <c r="PWE59" s="255"/>
      <c r="PWF59" s="255"/>
      <c r="PWG59" s="255"/>
      <c r="PWH59" s="255"/>
      <c r="PWI59" s="255"/>
      <c r="PWJ59" s="255"/>
      <c r="PWK59" s="255"/>
      <c r="PWL59" s="255"/>
      <c r="PWM59" s="255"/>
      <c r="PWN59" s="255"/>
      <c r="PWO59" s="255"/>
      <c r="PWP59" s="255"/>
      <c r="PWQ59" s="255"/>
      <c r="PWR59" s="255"/>
      <c r="PWS59" s="255"/>
      <c r="PWT59" s="255"/>
      <c r="PWU59" s="255"/>
      <c r="PWV59" s="255"/>
      <c r="PWW59" s="255"/>
      <c r="PWX59" s="255"/>
      <c r="PWY59" s="255"/>
      <c r="PWZ59" s="255"/>
      <c r="PXA59" s="255"/>
      <c r="PXB59" s="255"/>
      <c r="PXC59" s="255"/>
      <c r="PXD59" s="255"/>
      <c r="PXE59" s="255"/>
      <c r="PXF59" s="255"/>
      <c r="PXG59" s="255"/>
      <c r="PXH59" s="255"/>
      <c r="PXI59" s="255"/>
      <c r="PXJ59" s="255"/>
      <c r="PXK59" s="255"/>
      <c r="PXL59" s="255"/>
      <c r="PXM59" s="255"/>
      <c r="PXN59" s="255"/>
      <c r="PXO59" s="255"/>
      <c r="PXP59" s="255"/>
      <c r="PXQ59" s="255"/>
      <c r="PXR59" s="255"/>
      <c r="PXS59" s="255"/>
      <c r="PXT59" s="255"/>
      <c r="PXU59" s="255"/>
      <c r="PXV59" s="255"/>
      <c r="PXW59" s="255"/>
      <c r="PXX59" s="255"/>
      <c r="PXY59" s="255"/>
      <c r="PXZ59" s="255"/>
      <c r="PYA59" s="255"/>
      <c r="PYB59" s="255"/>
      <c r="PYC59" s="255"/>
      <c r="PYD59" s="255"/>
      <c r="PYE59" s="255"/>
      <c r="PYF59" s="255"/>
      <c r="PYG59" s="255"/>
      <c r="PYH59" s="255"/>
      <c r="PYI59" s="255"/>
      <c r="PYJ59" s="255"/>
      <c r="PYK59" s="255"/>
      <c r="PYL59" s="255"/>
      <c r="PYM59" s="255"/>
      <c r="PYN59" s="255"/>
      <c r="PYO59" s="255"/>
      <c r="PYP59" s="255"/>
      <c r="PYQ59" s="255"/>
      <c r="PYR59" s="255"/>
      <c r="PYS59" s="255"/>
      <c r="PYT59" s="255"/>
      <c r="PYU59" s="255"/>
      <c r="PYV59" s="255"/>
      <c r="PYW59" s="255"/>
      <c r="PYX59" s="255"/>
      <c r="PYY59" s="255"/>
      <c r="PYZ59" s="255"/>
      <c r="PZA59" s="255"/>
      <c r="PZB59" s="255"/>
      <c r="PZC59" s="255"/>
      <c r="PZD59" s="255"/>
      <c r="PZE59" s="255"/>
      <c r="PZF59" s="255"/>
      <c r="PZG59" s="255"/>
      <c r="PZH59" s="255"/>
      <c r="PZI59" s="255"/>
      <c r="PZJ59" s="255"/>
      <c r="PZK59" s="255"/>
      <c r="PZL59" s="255"/>
      <c r="PZM59" s="255"/>
      <c r="PZN59" s="255"/>
      <c r="PZO59" s="255"/>
      <c r="PZP59" s="255"/>
      <c r="PZQ59" s="255"/>
      <c r="PZR59" s="255"/>
      <c r="PZS59" s="255"/>
      <c r="PZT59" s="255"/>
      <c r="PZU59" s="255"/>
      <c r="PZV59" s="255"/>
      <c r="PZW59" s="255"/>
      <c r="PZX59" s="255"/>
      <c r="PZY59" s="255"/>
      <c r="PZZ59" s="255"/>
      <c r="QAA59" s="255"/>
      <c r="QAB59" s="255"/>
      <c r="QAC59" s="255"/>
      <c r="QAD59" s="255"/>
      <c r="QAE59" s="255"/>
      <c r="QAF59" s="255"/>
      <c r="QAG59" s="255"/>
      <c r="QAH59" s="255"/>
      <c r="QAI59" s="255"/>
      <c r="QAJ59" s="255"/>
      <c r="QAK59" s="255"/>
      <c r="QAL59" s="255"/>
      <c r="QAM59" s="255"/>
      <c r="QAN59" s="255"/>
      <c r="QAO59" s="255"/>
      <c r="QAP59" s="255"/>
      <c r="QAQ59" s="255"/>
      <c r="QAR59" s="255"/>
      <c r="QAS59" s="255"/>
      <c r="QAT59" s="255"/>
      <c r="QAU59" s="255"/>
      <c r="QAV59" s="255"/>
      <c r="QAW59" s="255"/>
      <c r="QAX59" s="255"/>
      <c r="QAY59" s="255"/>
      <c r="QAZ59" s="255"/>
      <c r="QBA59" s="255"/>
      <c r="QBB59" s="255"/>
      <c r="QBC59" s="255"/>
      <c r="QBD59" s="255"/>
      <c r="QBE59" s="255"/>
      <c r="QBF59" s="255"/>
      <c r="QBG59" s="255"/>
      <c r="QBH59" s="255"/>
      <c r="QBI59" s="255"/>
      <c r="QBJ59" s="255"/>
      <c r="QBK59" s="255"/>
      <c r="QBL59" s="255"/>
      <c r="QBM59" s="255"/>
      <c r="QBN59" s="255"/>
      <c r="QBO59" s="255"/>
      <c r="QBP59" s="255"/>
      <c r="QBQ59" s="255"/>
      <c r="QBR59" s="255"/>
      <c r="QBS59" s="255"/>
      <c r="QBT59" s="255"/>
      <c r="QBU59" s="255"/>
      <c r="QBV59" s="255"/>
      <c r="QBW59" s="255"/>
      <c r="QBX59" s="255"/>
      <c r="QBY59" s="255"/>
      <c r="QBZ59" s="255"/>
      <c r="QCA59" s="255"/>
      <c r="QCB59" s="255"/>
      <c r="QCC59" s="255"/>
      <c r="QCD59" s="255"/>
      <c r="QCE59" s="255"/>
      <c r="QCF59" s="255"/>
      <c r="QCG59" s="255"/>
      <c r="QCH59" s="255"/>
      <c r="QCI59" s="255"/>
      <c r="QCJ59" s="255"/>
      <c r="QCK59" s="255"/>
      <c r="QCL59" s="255"/>
      <c r="QCM59" s="255"/>
      <c r="QCN59" s="255"/>
      <c r="QCO59" s="255"/>
      <c r="QCP59" s="255"/>
      <c r="QCQ59" s="255"/>
      <c r="QCR59" s="255"/>
      <c r="QCS59" s="255"/>
      <c r="QCT59" s="255"/>
      <c r="QCU59" s="255"/>
      <c r="QCV59" s="255"/>
      <c r="QCW59" s="255"/>
      <c r="QCX59" s="255"/>
      <c r="QCY59" s="255"/>
      <c r="QCZ59" s="255"/>
      <c r="QDA59" s="255"/>
      <c r="QDB59" s="255"/>
      <c r="QDC59" s="255"/>
      <c r="QDD59" s="255"/>
      <c r="QDE59" s="255"/>
      <c r="QDF59" s="255"/>
      <c r="QDG59" s="255"/>
      <c r="QDH59" s="255"/>
      <c r="QDI59" s="255"/>
      <c r="QDJ59" s="255"/>
      <c r="QDK59" s="255"/>
      <c r="QDL59" s="255"/>
      <c r="QDM59" s="255"/>
      <c r="QDN59" s="255"/>
      <c r="QDO59" s="255"/>
      <c r="QDP59" s="255"/>
      <c r="QDQ59" s="255"/>
      <c r="QDR59" s="255"/>
      <c r="QDS59" s="255"/>
      <c r="QDT59" s="255"/>
      <c r="QDU59" s="255"/>
      <c r="QDV59" s="255"/>
      <c r="QDW59" s="255"/>
      <c r="QDX59" s="255"/>
      <c r="QDY59" s="255"/>
      <c r="QDZ59" s="255"/>
      <c r="QEA59" s="255"/>
      <c r="QEB59" s="255"/>
      <c r="QEC59" s="255"/>
      <c r="QED59" s="255"/>
      <c r="QEE59" s="255"/>
      <c r="QEF59" s="255"/>
      <c r="QEG59" s="255"/>
      <c r="QEH59" s="255"/>
      <c r="QEI59" s="255"/>
      <c r="QEJ59" s="255"/>
      <c r="QEK59" s="255"/>
      <c r="QEL59" s="255"/>
      <c r="QEM59" s="255"/>
      <c r="QEN59" s="255"/>
      <c r="QEO59" s="255"/>
      <c r="QEP59" s="255"/>
      <c r="QEQ59" s="255"/>
      <c r="QER59" s="255"/>
      <c r="QES59" s="255"/>
      <c r="QET59" s="255"/>
      <c r="QEU59" s="255"/>
      <c r="QEV59" s="255"/>
      <c r="QEW59" s="255"/>
      <c r="QEX59" s="255"/>
      <c r="QEY59" s="255"/>
      <c r="QEZ59" s="255"/>
      <c r="QFA59" s="255"/>
      <c r="QFB59" s="255"/>
      <c r="QFC59" s="255"/>
      <c r="QFD59" s="255"/>
      <c r="QFE59" s="255"/>
      <c r="QFF59" s="255"/>
      <c r="QFG59" s="255"/>
      <c r="QFH59" s="255"/>
      <c r="QFI59" s="255"/>
      <c r="QFJ59" s="255"/>
      <c r="QFK59" s="255"/>
      <c r="QFL59" s="255"/>
      <c r="QFM59" s="255"/>
      <c r="QFN59" s="255"/>
      <c r="QFO59" s="255"/>
      <c r="QFP59" s="255"/>
      <c r="QFQ59" s="255"/>
      <c r="QFR59" s="255"/>
      <c r="QFS59" s="255"/>
      <c r="QFT59" s="255"/>
      <c r="QFU59" s="255"/>
      <c r="QFV59" s="255"/>
      <c r="QFW59" s="255"/>
      <c r="QFX59" s="255"/>
      <c r="QFY59" s="255"/>
      <c r="QFZ59" s="255"/>
      <c r="QGA59" s="255"/>
      <c r="QGB59" s="255"/>
      <c r="QGC59" s="255"/>
      <c r="QGD59" s="255"/>
      <c r="QGE59" s="255"/>
      <c r="QGF59" s="255"/>
      <c r="QGG59" s="255"/>
      <c r="QGH59" s="255"/>
      <c r="QGI59" s="255"/>
      <c r="QGJ59" s="255"/>
      <c r="QGK59" s="255"/>
      <c r="QGL59" s="255"/>
      <c r="QGM59" s="255"/>
      <c r="QGN59" s="255"/>
      <c r="QGO59" s="255"/>
      <c r="QGP59" s="255"/>
      <c r="QGQ59" s="255"/>
      <c r="QGR59" s="255"/>
      <c r="QGS59" s="255"/>
      <c r="QGT59" s="255"/>
      <c r="QGU59" s="255"/>
      <c r="QGV59" s="255"/>
      <c r="QGW59" s="255"/>
      <c r="QGX59" s="255"/>
      <c r="QGY59" s="255"/>
      <c r="QGZ59" s="255"/>
      <c r="QHA59" s="255"/>
      <c r="QHB59" s="255"/>
      <c r="QHC59" s="255"/>
      <c r="QHD59" s="255"/>
      <c r="QHE59" s="255"/>
      <c r="QHF59" s="255"/>
      <c r="QHG59" s="255"/>
      <c r="QHH59" s="255"/>
      <c r="QHI59" s="255"/>
      <c r="QHJ59" s="255"/>
      <c r="QHK59" s="255"/>
      <c r="QHL59" s="255"/>
      <c r="QHM59" s="255"/>
      <c r="QHN59" s="255"/>
      <c r="QHO59" s="255"/>
      <c r="QHP59" s="255"/>
      <c r="QHQ59" s="255"/>
      <c r="QHR59" s="255"/>
      <c r="QHS59" s="255"/>
      <c r="QHT59" s="255"/>
      <c r="QHU59" s="255"/>
      <c r="QHV59" s="255"/>
      <c r="QHW59" s="255"/>
      <c r="QHX59" s="255"/>
      <c r="QHY59" s="255"/>
      <c r="QHZ59" s="255"/>
      <c r="QIA59" s="255"/>
      <c r="QIB59" s="255"/>
      <c r="QIC59" s="255"/>
      <c r="QID59" s="255"/>
      <c r="QIE59" s="255"/>
      <c r="QIF59" s="255"/>
      <c r="QIG59" s="255"/>
      <c r="QIH59" s="255"/>
      <c r="QII59" s="255"/>
      <c r="QIJ59" s="255"/>
      <c r="QIK59" s="255"/>
      <c r="QIL59" s="255"/>
      <c r="QIM59" s="255"/>
      <c r="QIN59" s="255"/>
      <c r="QIO59" s="255"/>
      <c r="QIP59" s="255"/>
      <c r="QIQ59" s="255"/>
      <c r="QIR59" s="255"/>
      <c r="QIS59" s="255"/>
      <c r="QIT59" s="255"/>
      <c r="QIU59" s="255"/>
      <c r="QIV59" s="255"/>
      <c r="QIW59" s="255"/>
      <c r="QIX59" s="255"/>
      <c r="QIY59" s="255"/>
      <c r="QIZ59" s="255"/>
      <c r="QJA59" s="255"/>
      <c r="QJB59" s="255"/>
      <c r="QJC59" s="255"/>
      <c r="QJD59" s="255"/>
      <c r="QJE59" s="255"/>
      <c r="QJF59" s="255"/>
      <c r="QJG59" s="255"/>
      <c r="QJH59" s="255"/>
      <c r="QJI59" s="255"/>
      <c r="QJJ59" s="255"/>
      <c r="QJK59" s="255"/>
      <c r="QJL59" s="255"/>
      <c r="QJM59" s="255"/>
      <c r="QJN59" s="255"/>
      <c r="QJO59" s="255"/>
      <c r="QJP59" s="255"/>
      <c r="QJQ59" s="255"/>
      <c r="QJR59" s="255"/>
      <c r="QJS59" s="255"/>
      <c r="QJT59" s="255"/>
      <c r="QJU59" s="255"/>
      <c r="QJV59" s="255"/>
      <c r="QJW59" s="255"/>
      <c r="QJX59" s="255"/>
      <c r="QJY59" s="255"/>
      <c r="QJZ59" s="255"/>
      <c r="QKA59" s="255"/>
      <c r="QKB59" s="255"/>
      <c r="QKC59" s="255"/>
      <c r="QKD59" s="255"/>
      <c r="QKE59" s="255"/>
      <c r="QKF59" s="255"/>
      <c r="QKG59" s="255"/>
      <c r="QKH59" s="255"/>
      <c r="QKI59" s="255"/>
      <c r="QKJ59" s="255"/>
      <c r="QKK59" s="255"/>
      <c r="QKL59" s="255"/>
      <c r="QKM59" s="255"/>
      <c r="QKN59" s="255"/>
      <c r="QKO59" s="255"/>
      <c r="QKP59" s="255"/>
      <c r="QKQ59" s="255"/>
      <c r="QKR59" s="255"/>
      <c r="QKS59" s="255"/>
      <c r="QKT59" s="255"/>
      <c r="QKU59" s="255"/>
      <c r="QKV59" s="255"/>
      <c r="QKW59" s="255"/>
      <c r="QKX59" s="255"/>
      <c r="QKY59" s="255"/>
      <c r="QKZ59" s="255"/>
      <c r="QLA59" s="255"/>
      <c r="QLB59" s="255"/>
      <c r="QLC59" s="255"/>
      <c r="QLD59" s="255"/>
      <c r="QLE59" s="255"/>
      <c r="QLF59" s="255"/>
      <c r="QLG59" s="255"/>
      <c r="QLH59" s="255"/>
      <c r="QLI59" s="255"/>
      <c r="QLJ59" s="255"/>
      <c r="QLK59" s="255"/>
      <c r="QLL59" s="255"/>
      <c r="QLM59" s="255"/>
      <c r="QLN59" s="255"/>
      <c r="QLO59" s="255"/>
      <c r="QLP59" s="255"/>
      <c r="QLQ59" s="255"/>
      <c r="QLR59" s="255"/>
      <c r="QLS59" s="255"/>
      <c r="QLT59" s="255"/>
      <c r="QLU59" s="255"/>
      <c r="QLV59" s="255"/>
      <c r="QLW59" s="255"/>
      <c r="QLX59" s="255"/>
      <c r="QLY59" s="255"/>
      <c r="QLZ59" s="255"/>
      <c r="QMA59" s="255"/>
      <c r="QMB59" s="255"/>
      <c r="QMC59" s="255"/>
      <c r="QMD59" s="255"/>
      <c r="QME59" s="255"/>
      <c r="QMF59" s="255"/>
      <c r="QMG59" s="255"/>
      <c r="QMH59" s="255"/>
      <c r="QMI59" s="255"/>
      <c r="QMJ59" s="255"/>
      <c r="QMK59" s="255"/>
      <c r="QML59" s="255"/>
      <c r="QMM59" s="255"/>
      <c r="QMN59" s="255"/>
      <c r="QMO59" s="255"/>
      <c r="QMP59" s="255"/>
      <c r="QMQ59" s="255"/>
      <c r="QMR59" s="255"/>
      <c r="QMS59" s="255"/>
      <c r="QMT59" s="255"/>
      <c r="QMU59" s="255"/>
      <c r="QMV59" s="255"/>
      <c r="QMW59" s="255"/>
      <c r="QMX59" s="255"/>
      <c r="QMY59" s="255"/>
      <c r="QMZ59" s="255"/>
      <c r="QNA59" s="255"/>
      <c r="QNB59" s="255"/>
      <c r="QNC59" s="255"/>
      <c r="QND59" s="255"/>
      <c r="QNE59" s="255"/>
      <c r="QNF59" s="255"/>
      <c r="QNG59" s="255"/>
      <c r="QNH59" s="255"/>
      <c r="QNI59" s="255"/>
      <c r="QNJ59" s="255"/>
      <c r="QNK59" s="255"/>
      <c r="QNL59" s="255"/>
      <c r="QNM59" s="255"/>
      <c r="QNN59" s="255"/>
      <c r="QNO59" s="255"/>
      <c r="QNP59" s="255"/>
      <c r="QNQ59" s="255"/>
      <c r="QNR59" s="255"/>
      <c r="QNS59" s="255"/>
      <c r="QNT59" s="255"/>
      <c r="QNU59" s="255"/>
      <c r="QNV59" s="255"/>
      <c r="QNW59" s="255"/>
      <c r="QNX59" s="255"/>
      <c r="QNY59" s="255"/>
      <c r="QNZ59" s="255"/>
      <c r="QOA59" s="255"/>
      <c r="QOB59" s="255"/>
      <c r="QOC59" s="255"/>
      <c r="QOD59" s="255"/>
      <c r="QOE59" s="255"/>
      <c r="QOF59" s="255"/>
      <c r="QOG59" s="255"/>
      <c r="QOH59" s="255"/>
      <c r="QOI59" s="255"/>
      <c r="QOJ59" s="255"/>
      <c r="QOK59" s="255"/>
      <c r="QOL59" s="255"/>
      <c r="QOM59" s="255"/>
      <c r="QON59" s="255"/>
      <c r="QOO59" s="255"/>
      <c r="QOP59" s="255"/>
      <c r="QOQ59" s="255"/>
      <c r="QOR59" s="255"/>
      <c r="QOS59" s="255"/>
      <c r="QOT59" s="255"/>
      <c r="QOU59" s="255"/>
      <c r="QOV59" s="255"/>
      <c r="QOW59" s="255"/>
      <c r="QOX59" s="255"/>
      <c r="QOY59" s="255"/>
      <c r="QOZ59" s="255"/>
      <c r="QPA59" s="255"/>
      <c r="QPB59" s="255"/>
      <c r="QPC59" s="255"/>
      <c r="QPD59" s="255"/>
      <c r="QPE59" s="255"/>
      <c r="QPF59" s="255"/>
      <c r="QPG59" s="255"/>
      <c r="QPH59" s="255"/>
      <c r="QPI59" s="255"/>
      <c r="QPJ59" s="255"/>
      <c r="QPK59" s="255"/>
      <c r="QPL59" s="255"/>
      <c r="QPM59" s="255"/>
      <c r="QPN59" s="255"/>
      <c r="QPO59" s="255"/>
      <c r="QPP59" s="255"/>
      <c r="QPQ59" s="255"/>
      <c r="QPR59" s="255"/>
      <c r="QPS59" s="255"/>
      <c r="QPT59" s="255"/>
      <c r="QPU59" s="255"/>
      <c r="QPV59" s="255"/>
      <c r="QPW59" s="255"/>
      <c r="QPX59" s="255"/>
      <c r="QPY59" s="255"/>
      <c r="QPZ59" s="255"/>
      <c r="QQA59" s="255"/>
      <c r="QQB59" s="255"/>
      <c r="QQC59" s="255"/>
      <c r="QQD59" s="255"/>
      <c r="QQE59" s="255"/>
      <c r="QQF59" s="255"/>
      <c r="QQG59" s="255"/>
      <c r="QQH59" s="255"/>
      <c r="QQI59" s="255"/>
      <c r="QQJ59" s="255"/>
      <c r="QQK59" s="255"/>
      <c r="QQL59" s="255"/>
      <c r="QQM59" s="255"/>
      <c r="QQN59" s="255"/>
      <c r="QQO59" s="255"/>
      <c r="QQP59" s="255"/>
      <c r="QQQ59" s="255"/>
      <c r="QQR59" s="255"/>
      <c r="QQS59" s="255"/>
      <c r="QQT59" s="255"/>
      <c r="QQU59" s="255"/>
      <c r="QQV59" s="255"/>
      <c r="QQW59" s="255"/>
      <c r="QQX59" s="255"/>
      <c r="QQY59" s="255"/>
      <c r="QQZ59" s="255"/>
      <c r="QRA59" s="255"/>
      <c r="QRB59" s="255"/>
      <c r="QRC59" s="255"/>
      <c r="QRD59" s="255"/>
      <c r="QRE59" s="255"/>
      <c r="QRF59" s="255"/>
      <c r="QRG59" s="255"/>
      <c r="QRH59" s="255"/>
      <c r="QRI59" s="255"/>
      <c r="QRJ59" s="255"/>
      <c r="QRK59" s="255"/>
      <c r="QRL59" s="255"/>
      <c r="QRM59" s="255"/>
      <c r="QRN59" s="255"/>
      <c r="QRO59" s="255"/>
      <c r="QRP59" s="255"/>
      <c r="QRQ59" s="255"/>
      <c r="QRR59" s="255"/>
      <c r="QRS59" s="255"/>
      <c r="QRT59" s="255"/>
      <c r="QRU59" s="255"/>
      <c r="QRV59" s="255"/>
      <c r="QRW59" s="255"/>
      <c r="QRX59" s="255"/>
      <c r="QRY59" s="255"/>
      <c r="QRZ59" s="255"/>
      <c r="QSA59" s="255"/>
      <c r="QSB59" s="255"/>
      <c r="QSC59" s="255"/>
      <c r="QSD59" s="255"/>
      <c r="QSE59" s="255"/>
      <c r="QSF59" s="255"/>
      <c r="QSG59" s="255"/>
      <c r="QSH59" s="255"/>
      <c r="QSI59" s="255"/>
      <c r="QSJ59" s="255"/>
      <c r="QSK59" s="255"/>
      <c r="QSL59" s="255"/>
      <c r="QSM59" s="255"/>
      <c r="QSN59" s="255"/>
      <c r="QSO59" s="255"/>
      <c r="QSP59" s="255"/>
      <c r="QSQ59" s="255"/>
      <c r="QSR59" s="255"/>
      <c r="QSS59" s="255"/>
      <c r="QST59" s="255"/>
      <c r="QSU59" s="255"/>
      <c r="QSV59" s="255"/>
      <c r="QSW59" s="255"/>
      <c r="QSX59" s="255"/>
      <c r="QSY59" s="255"/>
      <c r="QSZ59" s="255"/>
      <c r="QTA59" s="255"/>
      <c r="QTB59" s="255"/>
      <c r="QTC59" s="255"/>
      <c r="QTD59" s="255"/>
      <c r="QTE59" s="255"/>
      <c r="QTF59" s="255"/>
      <c r="QTG59" s="255"/>
      <c r="QTH59" s="255"/>
      <c r="QTI59" s="255"/>
      <c r="QTJ59" s="255"/>
      <c r="QTK59" s="255"/>
      <c r="QTL59" s="255"/>
      <c r="QTM59" s="255"/>
      <c r="QTN59" s="255"/>
      <c r="QTO59" s="255"/>
      <c r="QTP59" s="255"/>
      <c r="QTQ59" s="255"/>
      <c r="QTR59" s="255"/>
      <c r="QTS59" s="255"/>
      <c r="QTT59" s="255"/>
      <c r="QTU59" s="255"/>
      <c r="QTV59" s="255"/>
      <c r="QTW59" s="255"/>
      <c r="QTX59" s="255"/>
      <c r="QTY59" s="255"/>
      <c r="QTZ59" s="255"/>
      <c r="QUA59" s="255"/>
      <c r="QUB59" s="255"/>
      <c r="QUC59" s="255"/>
      <c r="QUD59" s="255"/>
      <c r="QUE59" s="255"/>
      <c r="QUF59" s="255"/>
      <c r="QUG59" s="255"/>
      <c r="QUH59" s="255"/>
      <c r="QUI59" s="255"/>
      <c r="QUJ59" s="255"/>
      <c r="QUK59" s="255"/>
      <c r="QUL59" s="255"/>
      <c r="QUM59" s="255"/>
      <c r="QUN59" s="255"/>
      <c r="QUO59" s="255"/>
      <c r="QUP59" s="255"/>
      <c r="QUQ59" s="255"/>
      <c r="QUR59" s="255"/>
      <c r="QUS59" s="255"/>
      <c r="QUT59" s="255"/>
      <c r="QUU59" s="255"/>
      <c r="QUV59" s="255"/>
      <c r="QUW59" s="255"/>
      <c r="QUX59" s="255"/>
      <c r="QUY59" s="255"/>
      <c r="QUZ59" s="255"/>
      <c r="QVA59" s="255"/>
      <c r="QVB59" s="255"/>
      <c r="QVC59" s="255"/>
      <c r="QVD59" s="255"/>
      <c r="QVE59" s="255"/>
      <c r="QVF59" s="255"/>
      <c r="QVG59" s="255"/>
      <c r="QVH59" s="255"/>
      <c r="QVI59" s="255"/>
      <c r="QVJ59" s="255"/>
      <c r="QVK59" s="255"/>
      <c r="QVL59" s="255"/>
      <c r="QVM59" s="255"/>
      <c r="QVN59" s="255"/>
      <c r="QVO59" s="255"/>
      <c r="QVP59" s="255"/>
      <c r="QVQ59" s="255"/>
      <c r="QVR59" s="255"/>
      <c r="QVS59" s="255"/>
      <c r="QVT59" s="255"/>
      <c r="QVU59" s="255"/>
      <c r="QVV59" s="255"/>
      <c r="QVW59" s="255"/>
      <c r="QVX59" s="255"/>
      <c r="QVY59" s="255"/>
      <c r="QVZ59" s="255"/>
      <c r="QWA59" s="255"/>
      <c r="QWB59" s="255"/>
      <c r="QWC59" s="255"/>
      <c r="QWD59" s="255"/>
      <c r="QWE59" s="255"/>
      <c r="QWF59" s="255"/>
      <c r="QWG59" s="255"/>
      <c r="QWH59" s="255"/>
      <c r="QWI59" s="255"/>
      <c r="QWJ59" s="255"/>
      <c r="QWK59" s="255"/>
      <c r="QWL59" s="255"/>
      <c r="QWM59" s="255"/>
      <c r="QWN59" s="255"/>
      <c r="QWO59" s="255"/>
      <c r="QWP59" s="255"/>
      <c r="QWQ59" s="255"/>
      <c r="QWR59" s="255"/>
      <c r="QWS59" s="255"/>
      <c r="QWT59" s="255"/>
      <c r="QWU59" s="255"/>
      <c r="QWV59" s="255"/>
      <c r="QWW59" s="255"/>
      <c r="QWX59" s="255"/>
      <c r="QWY59" s="255"/>
      <c r="QWZ59" s="255"/>
      <c r="QXA59" s="255"/>
      <c r="QXB59" s="255"/>
      <c r="QXC59" s="255"/>
      <c r="QXD59" s="255"/>
      <c r="QXE59" s="255"/>
      <c r="QXF59" s="255"/>
      <c r="QXG59" s="255"/>
      <c r="QXH59" s="255"/>
      <c r="QXI59" s="255"/>
      <c r="QXJ59" s="255"/>
      <c r="QXK59" s="255"/>
      <c r="QXL59" s="255"/>
      <c r="QXM59" s="255"/>
      <c r="QXN59" s="255"/>
      <c r="QXO59" s="255"/>
      <c r="QXP59" s="255"/>
      <c r="QXQ59" s="255"/>
      <c r="QXR59" s="255"/>
      <c r="QXS59" s="255"/>
      <c r="QXT59" s="255"/>
      <c r="QXU59" s="255"/>
      <c r="QXV59" s="255"/>
      <c r="QXW59" s="255"/>
      <c r="QXX59" s="255"/>
      <c r="QXY59" s="255"/>
      <c r="QXZ59" s="255"/>
      <c r="QYA59" s="255"/>
      <c r="QYB59" s="255"/>
      <c r="QYC59" s="255"/>
      <c r="QYD59" s="255"/>
      <c r="QYE59" s="255"/>
      <c r="QYF59" s="255"/>
      <c r="QYG59" s="255"/>
      <c r="QYH59" s="255"/>
      <c r="QYI59" s="255"/>
      <c r="QYJ59" s="255"/>
      <c r="QYK59" s="255"/>
      <c r="QYL59" s="255"/>
      <c r="QYM59" s="255"/>
      <c r="QYN59" s="255"/>
      <c r="QYO59" s="255"/>
      <c r="QYP59" s="255"/>
      <c r="QYQ59" s="255"/>
      <c r="QYR59" s="255"/>
      <c r="QYS59" s="255"/>
      <c r="QYT59" s="255"/>
      <c r="QYU59" s="255"/>
      <c r="QYV59" s="255"/>
      <c r="QYW59" s="255"/>
      <c r="QYX59" s="255"/>
      <c r="QYY59" s="255"/>
      <c r="QYZ59" s="255"/>
      <c r="QZA59" s="255"/>
      <c r="QZB59" s="255"/>
      <c r="QZC59" s="255"/>
      <c r="QZD59" s="255"/>
      <c r="QZE59" s="255"/>
      <c r="QZF59" s="255"/>
      <c r="QZG59" s="255"/>
      <c r="QZH59" s="255"/>
      <c r="QZI59" s="255"/>
      <c r="QZJ59" s="255"/>
      <c r="QZK59" s="255"/>
      <c r="QZL59" s="255"/>
      <c r="QZM59" s="255"/>
      <c r="QZN59" s="255"/>
      <c r="QZO59" s="255"/>
      <c r="QZP59" s="255"/>
      <c r="QZQ59" s="255"/>
      <c r="QZR59" s="255"/>
      <c r="QZS59" s="255"/>
      <c r="QZT59" s="255"/>
      <c r="QZU59" s="255"/>
      <c r="QZV59" s="255"/>
      <c r="QZW59" s="255"/>
      <c r="QZX59" s="255"/>
      <c r="QZY59" s="255"/>
      <c r="QZZ59" s="255"/>
      <c r="RAA59" s="255"/>
      <c r="RAB59" s="255"/>
      <c r="RAC59" s="255"/>
      <c r="RAD59" s="255"/>
      <c r="RAE59" s="255"/>
      <c r="RAF59" s="255"/>
      <c r="RAG59" s="255"/>
      <c r="RAH59" s="255"/>
      <c r="RAI59" s="255"/>
      <c r="RAJ59" s="255"/>
      <c r="RAK59" s="255"/>
      <c r="RAL59" s="255"/>
      <c r="RAM59" s="255"/>
      <c r="RAN59" s="255"/>
      <c r="RAO59" s="255"/>
      <c r="RAP59" s="255"/>
      <c r="RAQ59" s="255"/>
      <c r="RAR59" s="255"/>
      <c r="RAS59" s="255"/>
      <c r="RAT59" s="255"/>
      <c r="RAU59" s="255"/>
      <c r="RAV59" s="255"/>
      <c r="RAW59" s="255"/>
      <c r="RAX59" s="255"/>
      <c r="RAY59" s="255"/>
      <c r="RAZ59" s="255"/>
      <c r="RBA59" s="255"/>
      <c r="RBB59" s="255"/>
      <c r="RBC59" s="255"/>
      <c r="RBD59" s="255"/>
      <c r="RBE59" s="255"/>
      <c r="RBF59" s="255"/>
      <c r="RBG59" s="255"/>
      <c r="RBH59" s="255"/>
      <c r="RBI59" s="255"/>
      <c r="RBJ59" s="255"/>
      <c r="RBK59" s="255"/>
      <c r="RBL59" s="255"/>
      <c r="RBM59" s="255"/>
      <c r="RBN59" s="255"/>
      <c r="RBO59" s="255"/>
      <c r="RBP59" s="255"/>
      <c r="RBQ59" s="255"/>
      <c r="RBR59" s="255"/>
      <c r="RBS59" s="255"/>
      <c r="RBT59" s="255"/>
      <c r="RBU59" s="255"/>
      <c r="RBV59" s="255"/>
      <c r="RBW59" s="255"/>
      <c r="RBX59" s="255"/>
      <c r="RBY59" s="255"/>
      <c r="RBZ59" s="255"/>
      <c r="RCA59" s="255"/>
      <c r="RCB59" s="255"/>
      <c r="RCC59" s="255"/>
      <c r="RCD59" s="255"/>
      <c r="RCE59" s="255"/>
      <c r="RCF59" s="255"/>
      <c r="RCG59" s="255"/>
      <c r="RCH59" s="255"/>
      <c r="RCI59" s="255"/>
      <c r="RCJ59" s="255"/>
      <c r="RCK59" s="255"/>
      <c r="RCL59" s="255"/>
      <c r="RCM59" s="255"/>
      <c r="RCN59" s="255"/>
      <c r="RCO59" s="255"/>
      <c r="RCP59" s="255"/>
      <c r="RCQ59" s="255"/>
      <c r="RCR59" s="255"/>
      <c r="RCS59" s="255"/>
      <c r="RCT59" s="255"/>
      <c r="RCU59" s="255"/>
      <c r="RCV59" s="255"/>
      <c r="RCW59" s="255"/>
      <c r="RCX59" s="255"/>
      <c r="RCY59" s="255"/>
      <c r="RCZ59" s="255"/>
      <c r="RDA59" s="255"/>
      <c r="RDB59" s="255"/>
      <c r="RDC59" s="255"/>
      <c r="RDD59" s="255"/>
      <c r="RDE59" s="255"/>
      <c r="RDF59" s="255"/>
      <c r="RDG59" s="255"/>
      <c r="RDH59" s="255"/>
      <c r="RDI59" s="255"/>
      <c r="RDJ59" s="255"/>
      <c r="RDK59" s="255"/>
      <c r="RDL59" s="255"/>
      <c r="RDM59" s="255"/>
      <c r="RDN59" s="255"/>
      <c r="RDO59" s="255"/>
      <c r="RDP59" s="255"/>
      <c r="RDQ59" s="255"/>
      <c r="RDR59" s="255"/>
      <c r="RDS59" s="255"/>
      <c r="RDT59" s="255"/>
      <c r="RDU59" s="255"/>
      <c r="RDV59" s="255"/>
      <c r="RDW59" s="255"/>
      <c r="RDX59" s="255"/>
      <c r="RDY59" s="255"/>
      <c r="RDZ59" s="255"/>
      <c r="REA59" s="255"/>
      <c r="REB59" s="255"/>
      <c r="REC59" s="255"/>
      <c r="RED59" s="255"/>
      <c r="REE59" s="255"/>
      <c r="REF59" s="255"/>
      <c r="REG59" s="255"/>
      <c r="REH59" s="255"/>
      <c r="REI59" s="255"/>
      <c r="REJ59" s="255"/>
      <c r="REK59" s="255"/>
      <c r="REL59" s="255"/>
      <c r="REM59" s="255"/>
      <c r="REN59" s="255"/>
      <c r="REO59" s="255"/>
      <c r="REP59" s="255"/>
      <c r="REQ59" s="255"/>
      <c r="RER59" s="255"/>
      <c r="RES59" s="255"/>
      <c r="RET59" s="255"/>
      <c r="REU59" s="255"/>
      <c r="REV59" s="255"/>
      <c r="REW59" s="255"/>
      <c r="REX59" s="255"/>
      <c r="REY59" s="255"/>
      <c r="REZ59" s="255"/>
      <c r="RFA59" s="255"/>
      <c r="RFB59" s="255"/>
      <c r="RFC59" s="255"/>
      <c r="RFD59" s="255"/>
      <c r="RFE59" s="255"/>
      <c r="RFF59" s="255"/>
      <c r="RFG59" s="255"/>
      <c r="RFH59" s="255"/>
      <c r="RFI59" s="255"/>
      <c r="RFJ59" s="255"/>
      <c r="RFK59" s="255"/>
      <c r="RFL59" s="255"/>
      <c r="RFM59" s="255"/>
      <c r="RFN59" s="255"/>
      <c r="RFO59" s="255"/>
      <c r="RFP59" s="255"/>
      <c r="RFQ59" s="255"/>
      <c r="RFR59" s="255"/>
      <c r="RFS59" s="255"/>
      <c r="RFT59" s="255"/>
      <c r="RFU59" s="255"/>
      <c r="RFV59" s="255"/>
      <c r="RFW59" s="255"/>
      <c r="RFX59" s="255"/>
      <c r="RFY59" s="255"/>
      <c r="RFZ59" s="255"/>
      <c r="RGA59" s="255"/>
      <c r="RGB59" s="255"/>
      <c r="RGC59" s="255"/>
      <c r="RGD59" s="255"/>
      <c r="RGE59" s="255"/>
      <c r="RGF59" s="255"/>
      <c r="RGG59" s="255"/>
      <c r="RGH59" s="255"/>
      <c r="RGI59" s="255"/>
      <c r="RGJ59" s="255"/>
      <c r="RGK59" s="255"/>
      <c r="RGL59" s="255"/>
      <c r="RGM59" s="255"/>
      <c r="RGN59" s="255"/>
      <c r="RGO59" s="255"/>
      <c r="RGP59" s="255"/>
      <c r="RGQ59" s="255"/>
      <c r="RGR59" s="255"/>
      <c r="RGS59" s="255"/>
      <c r="RGT59" s="255"/>
      <c r="RGU59" s="255"/>
      <c r="RGV59" s="255"/>
      <c r="RGW59" s="255"/>
      <c r="RGX59" s="255"/>
      <c r="RGY59" s="255"/>
      <c r="RGZ59" s="255"/>
      <c r="RHA59" s="255"/>
      <c r="RHB59" s="255"/>
      <c r="RHC59" s="255"/>
      <c r="RHD59" s="255"/>
      <c r="RHE59" s="255"/>
      <c r="RHF59" s="255"/>
      <c r="RHG59" s="255"/>
      <c r="RHH59" s="255"/>
      <c r="RHI59" s="255"/>
      <c r="RHJ59" s="255"/>
      <c r="RHK59" s="255"/>
      <c r="RHL59" s="255"/>
      <c r="RHM59" s="255"/>
      <c r="RHN59" s="255"/>
      <c r="RHO59" s="255"/>
      <c r="RHP59" s="255"/>
      <c r="RHQ59" s="255"/>
      <c r="RHR59" s="255"/>
      <c r="RHS59" s="255"/>
      <c r="RHT59" s="255"/>
      <c r="RHU59" s="255"/>
      <c r="RHV59" s="255"/>
      <c r="RHW59" s="255"/>
      <c r="RHX59" s="255"/>
      <c r="RHY59" s="255"/>
      <c r="RHZ59" s="255"/>
      <c r="RIA59" s="255"/>
      <c r="RIB59" s="255"/>
      <c r="RIC59" s="255"/>
      <c r="RID59" s="255"/>
      <c r="RIE59" s="255"/>
      <c r="RIF59" s="255"/>
      <c r="RIG59" s="255"/>
      <c r="RIH59" s="255"/>
      <c r="RII59" s="255"/>
      <c r="RIJ59" s="255"/>
      <c r="RIK59" s="255"/>
      <c r="RIL59" s="255"/>
      <c r="RIM59" s="255"/>
      <c r="RIN59" s="255"/>
      <c r="RIO59" s="255"/>
      <c r="RIP59" s="255"/>
      <c r="RIQ59" s="255"/>
      <c r="RIR59" s="255"/>
      <c r="RIS59" s="255"/>
      <c r="RIT59" s="255"/>
      <c r="RIU59" s="255"/>
      <c r="RIV59" s="255"/>
      <c r="RIW59" s="255"/>
      <c r="RIX59" s="255"/>
      <c r="RIY59" s="255"/>
      <c r="RIZ59" s="255"/>
      <c r="RJA59" s="255"/>
      <c r="RJB59" s="255"/>
      <c r="RJC59" s="255"/>
      <c r="RJD59" s="255"/>
      <c r="RJE59" s="255"/>
      <c r="RJF59" s="255"/>
      <c r="RJG59" s="255"/>
      <c r="RJH59" s="255"/>
      <c r="RJI59" s="255"/>
      <c r="RJJ59" s="255"/>
      <c r="RJK59" s="255"/>
      <c r="RJL59" s="255"/>
      <c r="RJM59" s="255"/>
      <c r="RJN59" s="255"/>
      <c r="RJO59" s="255"/>
      <c r="RJP59" s="255"/>
      <c r="RJQ59" s="255"/>
      <c r="RJR59" s="255"/>
      <c r="RJS59" s="255"/>
      <c r="RJT59" s="255"/>
      <c r="RJU59" s="255"/>
      <c r="RJV59" s="255"/>
      <c r="RJW59" s="255"/>
      <c r="RJX59" s="255"/>
      <c r="RJY59" s="255"/>
      <c r="RJZ59" s="255"/>
      <c r="RKA59" s="255"/>
      <c r="RKB59" s="255"/>
      <c r="RKC59" s="255"/>
      <c r="RKD59" s="255"/>
      <c r="RKE59" s="255"/>
      <c r="RKF59" s="255"/>
      <c r="RKG59" s="255"/>
      <c r="RKH59" s="255"/>
      <c r="RKI59" s="255"/>
      <c r="RKJ59" s="255"/>
      <c r="RKK59" s="255"/>
      <c r="RKL59" s="255"/>
      <c r="RKM59" s="255"/>
      <c r="RKN59" s="255"/>
      <c r="RKO59" s="255"/>
      <c r="RKP59" s="255"/>
      <c r="RKQ59" s="255"/>
      <c r="RKR59" s="255"/>
      <c r="RKS59" s="255"/>
      <c r="RKT59" s="255"/>
      <c r="RKU59" s="255"/>
      <c r="RKV59" s="255"/>
      <c r="RKW59" s="255"/>
      <c r="RKX59" s="255"/>
      <c r="RKY59" s="255"/>
      <c r="RKZ59" s="255"/>
      <c r="RLA59" s="255"/>
      <c r="RLB59" s="255"/>
      <c r="RLC59" s="255"/>
      <c r="RLD59" s="255"/>
      <c r="RLE59" s="255"/>
      <c r="RLF59" s="255"/>
      <c r="RLG59" s="255"/>
      <c r="RLH59" s="255"/>
      <c r="RLI59" s="255"/>
      <c r="RLJ59" s="255"/>
      <c r="RLK59" s="255"/>
      <c r="RLL59" s="255"/>
      <c r="RLM59" s="255"/>
      <c r="RLN59" s="255"/>
      <c r="RLO59" s="255"/>
      <c r="RLP59" s="255"/>
      <c r="RLQ59" s="255"/>
      <c r="RLR59" s="255"/>
      <c r="RLS59" s="255"/>
      <c r="RLT59" s="255"/>
      <c r="RLU59" s="255"/>
      <c r="RLV59" s="255"/>
      <c r="RLW59" s="255"/>
      <c r="RLX59" s="255"/>
      <c r="RLY59" s="255"/>
      <c r="RLZ59" s="255"/>
      <c r="RMA59" s="255"/>
      <c r="RMB59" s="255"/>
      <c r="RMC59" s="255"/>
      <c r="RMD59" s="255"/>
      <c r="RME59" s="255"/>
      <c r="RMF59" s="255"/>
      <c r="RMG59" s="255"/>
      <c r="RMH59" s="255"/>
      <c r="RMI59" s="255"/>
      <c r="RMJ59" s="255"/>
      <c r="RMK59" s="255"/>
      <c r="RML59" s="255"/>
      <c r="RMM59" s="255"/>
      <c r="RMN59" s="255"/>
      <c r="RMO59" s="255"/>
      <c r="RMP59" s="255"/>
      <c r="RMQ59" s="255"/>
      <c r="RMR59" s="255"/>
      <c r="RMS59" s="255"/>
      <c r="RMT59" s="255"/>
      <c r="RMU59" s="255"/>
      <c r="RMV59" s="255"/>
      <c r="RMW59" s="255"/>
      <c r="RMX59" s="255"/>
      <c r="RMY59" s="255"/>
      <c r="RMZ59" s="255"/>
      <c r="RNA59" s="255"/>
      <c r="RNB59" s="255"/>
      <c r="RNC59" s="255"/>
      <c r="RND59" s="255"/>
      <c r="RNE59" s="255"/>
      <c r="RNF59" s="255"/>
      <c r="RNG59" s="255"/>
      <c r="RNH59" s="255"/>
      <c r="RNI59" s="255"/>
      <c r="RNJ59" s="255"/>
      <c r="RNK59" s="255"/>
      <c r="RNL59" s="255"/>
      <c r="RNM59" s="255"/>
      <c r="RNN59" s="255"/>
      <c r="RNO59" s="255"/>
      <c r="RNP59" s="255"/>
      <c r="RNQ59" s="255"/>
      <c r="RNR59" s="255"/>
      <c r="RNS59" s="255"/>
      <c r="RNT59" s="255"/>
      <c r="RNU59" s="255"/>
      <c r="RNV59" s="255"/>
      <c r="RNW59" s="255"/>
      <c r="RNX59" s="255"/>
      <c r="RNY59" s="255"/>
      <c r="RNZ59" s="255"/>
      <c r="ROA59" s="255"/>
      <c r="ROB59" s="255"/>
      <c r="ROC59" s="255"/>
      <c r="ROD59" s="255"/>
      <c r="ROE59" s="255"/>
      <c r="ROF59" s="255"/>
      <c r="ROG59" s="255"/>
      <c r="ROH59" s="255"/>
      <c r="ROI59" s="255"/>
      <c r="ROJ59" s="255"/>
      <c r="ROK59" s="255"/>
      <c r="ROL59" s="255"/>
      <c r="ROM59" s="255"/>
      <c r="RON59" s="255"/>
      <c r="ROO59" s="255"/>
      <c r="ROP59" s="255"/>
      <c r="ROQ59" s="255"/>
      <c r="ROR59" s="255"/>
      <c r="ROS59" s="255"/>
      <c r="ROT59" s="255"/>
      <c r="ROU59" s="255"/>
      <c r="ROV59" s="255"/>
      <c r="ROW59" s="255"/>
      <c r="ROX59" s="255"/>
      <c r="ROY59" s="255"/>
      <c r="ROZ59" s="255"/>
      <c r="RPA59" s="255"/>
      <c r="RPB59" s="255"/>
      <c r="RPC59" s="255"/>
      <c r="RPD59" s="255"/>
      <c r="RPE59" s="255"/>
      <c r="RPF59" s="255"/>
      <c r="RPG59" s="255"/>
      <c r="RPH59" s="255"/>
      <c r="RPI59" s="255"/>
      <c r="RPJ59" s="255"/>
      <c r="RPK59" s="255"/>
      <c r="RPL59" s="255"/>
      <c r="RPM59" s="255"/>
      <c r="RPN59" s="255"/>
      <c r="RPO59" s="255"/>
      <c r="RPP59" s="255"/>
      <c r="RPQ59" s="255"/>
      <c r="RPR59" s="255"/>
      <c r="RPS59" s="255"/>
      <c r="RPT59" s="255"/>
      <c r="RPU59" s="255"/>
      <c r="RPV59" s="255"/>
      <c r="RPW59" s="255"/>
      <c r="RPX59" s="255"/>
      <c r="RPY59" s="255"/>
      <c r="RPZ59" s="255"/>
      <c r="RQA59" s="255"/>
      <c r="RQB59" s="255"/>
      <c r="RQC59" s="255"/>
      <c r="RQD59" s="255"/>
      <c r="RQE59" s="255"/>
      <c r="RQF59" s="255"/>
      <c r="RQG59" s="255"/>
      <c r="RQH59" s="255"/>
      <c r="RQI59" s="255"/>
      <c r="RQJ59" s="255"/>
      <c r="RQK59" s="255"/>
      <c r="RQL59" s="255"/>
      <c r="RQM59" s="255"/>
      <c r="RQN59" s="255"/>
      <c r="RQO59" s="255"/>
      <c r="RQP59" s="255"/>
      <c r="RQQ59" s="255"/>
      <c r="RQR59" s="255"/>
      <c r="RQS59" s="255"/>
      <c r="RQT59" s="255"/>
      <c r="RQU59" s="255"/>
      <c r="RQV59" s="255"/>
      <c r="RQW59" s="255"/>
      <c r="RQX59" s="255"/>
      <c r="RQY59" s="255"/>
      <c r="RQZ59" s="255"/>
      <c r="RRA59" s="255"/>
      <c r="RRB59" s="255"/>
      <c r="RRC59" s="255"/>
      <c r="RRD59" s="255"/>
      <c r="RRE59" s="255"/>
      <c r="RRF59" s="255"/>
      <c r="RRG59" s="255"/>
      <c r="RRH59" s="255"/>
      <c r="RRI59" s="255"/>
      <c r="RRJ59" s="255"/>
      <c r="RRK59" s="255"/>
      <c r="RRL59" s="255"/>
      <c r="RRM59" s="255"/>
      <c r="RRN59" s="255"/>
      <c r="RRO59" s="255"/>
      <c r="RRP59" s="255"/>
      <c r="RRQ59" s="255"/>
      <c r="RRR59" s="255"/>
      <c r="RRS59" s="255"/>
      <c r="RRT59" s="255"/>
      <c r="RRU59" s="255"/>
      <c r="RRV59" s="255"/>
      <c r="RRW59" s="255"/>
      <c r="RRX59" s="255"/>
      <c r="RRY59" s="255"/>
      <c r="RRZ59" s="255"/>
      <c r="RSA59" s="255"/>
      <c r="RSB59" s="255"/>
      <c r="RSC59" s="255"/>
      <c r="RSD59" s="255"/>
      <c r="RSE59" s="255"/>
      <c r="RSF59" s="255"/>
      <c r="RSG59" s="255"/>
      <c r="RSH59" s="255"/>
      <c r="RSI59" s="255"/>
      <c r="RSJ59" s="255"/>
      <c r="RSK59" s="255"/>
      <c r="RSL59" s="255"/>
      <c r="RSM59" s="255"/>
      <c r="RSN59" s="255"/>
      <c r="RSO59" s="255"/>
      <c r="RSP59" s="255"/>
      <c r="RSQ59" s="255"/>
      <c r="RSR59" s="255"/>
      <c r="RSS59" s="255"/>
      <c r="RST59" s="255"/>
      <c r="RSU59" s="255"/>
      <c r="RSV59" s="255"/>
      <c r="RSW59" s="255"/>
      <c r="RSX59" s="255"/>
      <c r="RSY59" s="255"/>
      <c r="RSZ59" s="255"/>
      <c r="RTA59" s="255"/>
      <c r="RTB59" s="255"/>
      <c r="RTC59" s="255"/>
      <c r="RTD59" s="255"/>
      <c r="RTE59" s="255"/>
      <c r="RTF59" s="255"/>
      <c r="RTG59" s="255"/>
      <c r="RTH59" s="255"/>
      <c r="RTI59" s="255"/>
      <c r="RTJ59" s="255"/>
      <c r="RTK59" s="255"/>
      <c r="RTL59" s="255"/>
      <c r="RTM59" s="255"/>
      <c r="RTN59" s="255"/>
      <c r="RTO59" s="255"/>
      <c r="RTP59" s="255"/>
      <c r="RTQ59" s="255"/>
      <c r="RTR59" s="255"/>
      <c r="RTS59" s="255"/>
      <c r="RTT59" s="255"/>
      <c r="RTU59" s="255"/>
      <c r="RTV59" s="255"/>
      <c r="RTW59" s="255"/>
      <c r="RTX59" s="255"/>
      <c r="RTY59" s="255"/>
      <c r="RTZ59" s="255"/>
      <c r="RUA59" s="255"/>
      <c r="RUB59" s="255"/>
      <c r="RUC59" s="255"/>
      <c r="RUD59" s="255"/>
      <c r="RUE59" s="255"/>
      <c r="RUF59" s="255"/>
      <c r="RUG59" s="255"/>
      <c r="RUH59" s="255"/>
      <c r="RUI59" s="255"/>
      <c r="RUJ59" s="255"/>
      <c r="RUK59" s="255"/>
      <c r="RUL59" s="255"/>
      <c r="RUM59" s="255"/>
      <c r="RUN59" s="255"/>
      <c r="RUO59" s="255"/>
      <c r="RUP59" s="255"/>
      <c r="RUQ59" s="255"/>
      <c r="RUR59" s="255"/>
      <c r="RUS59" s="255"/>
      <c r="RUT59" s="255"/>
      <c r="RUU59" s="255"/>
      <c r="RUV59" s="255"/>
      <c r="RUW59" s="255"/>
      <c r="RUX59" s="255"/>
      <c r="RUY59" s="255"/>
      <c r="RUZ59" s="255"/>
      <c r="RVA59" s="255"/>
      <c r="RVB59" s="255"/>
      <c r="RVC59" s="255"/>
      <c r="RVD59" s="255"/>
      <c r="RVE59" s="255"/>
      <c r="RVF59" s="255"/>
      <c r="RVG59" s="255"/>
      <c r="RVH59" s="255"/>
      <c r="RVI59" s="255"/>
      <c r="RVJ59" s="255"/>
      <c r="RVK59" s="255"/>
      <c r="RVL59" s="255"/>
      <c r="RVM59" s="255"/>
      <c r="RVN59" s="255"/>
      <c r="RVO59" s="255"/>
      <c r="RVP59" s="255"/>
      <c r="RVQ59" s="255"/>
      <c r="RVR59" s="255"/>
      <c r="RVS59" s="255"/>
      <c r="RVT59" s="255"/>
      <c r="RVU59" s="255"/>
      <c r="RVV59" s="255"/>
      <c r="RVW59" s="255"/>
      <c r="RVX59" s="255"/>
      <c r="RVY59" s="255"/>
      <c r="RVZ59" s="255"/>
      <c r="RWA59" s="255"/>
      <c r="RWB59" s="255"/>
      <c r="RWC59" s="255"/>
      <c r="RWD59" s="255"/>
      <c r="RWE59" s="255"/>
      <c r="RWF59" s="255"/>
      <c r="RWG59" s="255"/>
      <c r="RWH59" s="255"/>
      <c r="RWI59" s="255"/>
      <c r="RWJ59" s="255"/>
      <c r="RWK59" s="255"/>
      <c r="RWL59" s="255"/>
      <c r="RWM59" s="255"/>
      <c r="RWN59" s="255"/>
      <c r="RWO59" s="255"/>
      <c r="RWP59" s="255"/>
      <c r="RWQ59" s="255"/>
      <c r="RWR59" s="255"/>
      <c r="RWS59" s="255"/>
      <c r="RWT59" s="255"/>
      <c r="RWU59" s="255"/>
      <c r="RWV59" s="255"/>
      <c r="RWW59" s="255"/>
      <c r="RWX59" s="255"/>
      <c r="RWY59" s="255"/>
      <c r="RWZ59" s="255"/>
      <c r="RXA59" s="255"/>
      <c r="RXB59" s="255"/>
      <c r="RXC59" s="255"/>
      <c r="RXD59" s="255"/>
      <c r="RXE59" s="255"/>
      <c r="RXF59" s="255"/>
      <c r="RXG59" s="255"/>
      <c r="RXH59" s="255"/>
      <c r="RXI59" s="255"/>
      <c r="RXJ59" s="255"/>
      <c r="RXK59" s="255"/>
      <c r="RXL59" s="255"/>
      <c r="RXM59" s="255"/>
      <c r="RXN59" s="255"/>
      <c r="RXO59" s="255"/>
      <c r="RXP59" s="255"/>
      <c r="RXQ59" s="255"/>
      <c r="RXR59" s="255"/>
      <c r="RXS59" s="255"/>
      <c r="RXT59" s="255"/>
      <c r="RXU59" s="255"/>
      <c r="RXV59" s="255"/>
      <c r="RXW59" s="255"/>
      <c r="RXX59" s="255"/>
      <c r="RXY59" s="255"/>
      <c r="RXZ59" s="255"/>
      <c r="RYA59" s="255"/>
      <c r="RYB59" s="255"/>
      <c r="RYC59" s="255"/>
      <c r="RYD59" s="255"/>
      <c r="RYE59" s="255"/>
      <c r="RYF59" s="255"/>
      <c r="RYG59" s="255"/>
      <c r="RYH59" s="255"/>
      <c r="RYI59" s="255"/>
      <c r="RYJ59" s="255"/>
      <c r="RYK59" s="255"/>
      <c r="RYL59" s="255"/>
      <c r="RYM59" s="255"/>
      <c r="RYN59" s="255"/>
      <c r="RYO59" s="255"/>
      <c r="RYP59" s="255"/>
      <c r="RYQ59" s="255"/>
      <c r="RYR59" s="255"/>
      <c r="RYS59" s="255"/>
      <c r="RYT59" s="255"/>
      <c r="RYU59" s="255"/>
      <c r="RYV59" s="255"/>
      <c r="RYW59" s="255"/>
      <c r="RYX59" s="255"/>
      <c r="RYY59" s="255"/>
      <c r="RYZ59" s="255"/>
      <c r="RZA59" s="255"/>
      <c r="RZB59" s="255"/>
      <c r="RZC59" s="255"/>
      <c r="RZD59" s="255"/>
      <c r="RZE59" s="255"/>
      <c r="RZF59" s="255"/>
      <c r="RZG59" s="255"/>
      <c r="RZH59" s="255"/>
      <c r="RZI59" s="255"/>
      <c r="RZJ59" s="255"/>
      <c r="RZK59" s="255"/>
      <c r="RZL59" s="255"/>
      <c r="RZM59" s="255"/>
      <c r="RZN59" s="255"/>
      <c r="RZO59" s="255"/>
      <c r="RZP59" s="255"/>
      <c r="RZQ59" s="255"/>
      <c r="RZR59" s="255"/>
      <c r="RZS59" s="255"/>
      <c r="RZT59" s="255"/>
      <c r="RZU59" s="255"/>
      <c r="RZV59" s="255"/>
      <c r="RZW59" s="255"/>
      <c r="RZX59" s="255"/>
      <c r="RZY59" s="255"/>
      <c r="RZZ59" s="255"/>
      <c r="SAA59" s="255"/>
      <c r="SAB59" s="255"/>
      <c r="SAC59" s="255"/>
      <c r="SAD59" s="255"/>
      <c r="SAE59" s="255"/>
      <c r="SAF59" s="255"/>
      <c r="SAG59" s="255"/>
      <c r="SAH59" s="255"/>
      <c r="SAI59" s="255"/>
      <c r="SAJ59" s="255"/>
      <c r="SAK59" s="255"/>
      <c r="SAL59" s="255"/>
      <c r="SAM59" s="255"/>
      <c r="SAN59" s="255"/>
      <c r="SAO59" s="255"/>
      <c r="SAP59" s="255"/>
      <c r="SAQ59" s="255"/>
      <c r="SAR59" s="255"/>
      <c r="SAS59" s="255"/>
      <c r="SAT59" s="255"/>
      <c r="SAU59" s="255"/>
      <c r="SAV59" s="255"/>
      <c r="SAW59" s="255"/>
      <c r="SAX59" s="255"/>
      <c r="SAY59" s="255"/>
      <c r="SAZ59" s="255"/>
      <c r="SBA59" s="255"/>
      <c r="SBB59" s="255"/>
      <c r="SBC59" s="255"/>
      <c r="SBD59" s="255"/>
      <c r="SBE59" s="255"/>
      <c r="SBF59" s="255"/>
      <c r="SBG59" s="255"/>
      <c r="SBH59" s="255"/>
      <c r="SBI59" s="255"/>
      <c r="SBJ59" s="255"/>
      <c r="SBK59" s="255"/>
      <c r="SBL59" s="255"/>
      <c r="SBM59" s="255"/>
      <c r="SBN59" s="255"/>
      <c r="SBO59" s="255"/>
      <c r="SBP59" s="255"/>
      <c r="SBQ59" s="255"/>
      <c r="SBR59" s="255"/>
      <c r="SBS59" s="255"/>
      <c r="SBT59" s="255"/>
      <c r="SBU59" s="255"/>
      <c r="SBV59" s="255"/>
      <c r="SBW59" s="255"/>
      <c r="SBX59" s="255"/>
      <c r="SBY59" s="255"/>
      <c r="SBZ59" s="255"/>
      <c r="SCA59" s="255"/>
      <c r="SCB59" s="255"/>
      <c r="SCC59" s="255"/>
      <c r="SCD59" s="255"/>
      <c r="SCE59" s="255"/>
      <c r="SCF59" s="255"/>
      <c r="SCG59" s="255"/>
      <c r="SCH59" s="255"/>
      <c r="SCI59" s="255"/>
      <c r="SCJ59" s="255"/>
      <c r="SCK59" s="255"/>
      <c r="SCL59" s="255"/>
      <c r="SCM59" s="255"/>
      <c r="SCN59" s="255"/>
      <c r="SCO59" s="255"/>
      <c r="SCP59" s="255"/>
      <c r="SCQ59" s="255"/>
      <c r="SCR59" s="255"/>
      <c r="SCS59" s="255"/>
      <c r="SCT59" s="255"/>
      <c r="SCU59" s="255"/>
      <c r="SCV59" s="255"/>
      <c r="SCW59" s="255"/>
      <c r="SCX59" s="255"/>
      <c r="SCY59" s="255"/>
      <c r="SCZ59" s="255"/>
      <c r="SDA59" s="255"/>
      <c r="SDB59" s="255"/>
      <c r="SDC59" s="255"/>
      <c r="SDD59" s="255"/>
      <c r="SDE59" s="255"/>
      <c r="SDF59" s="255"/>
      <c r="SDG59" s="255"/>
      <c r="SDH59" s="255"/>
      <c r="SDI59" s="255"/>
      <c r="SDJ59" s="255"/>
      <c r="SDK59" s="255"/>
      <c r="SDL59" s="255"/>
      <c r="SDM59" s="255"/>
      <c r="SDN59" s="255"/>
      <c r="SDO59" s="255"/>
      <c r="SDP59" s="255"/>
      <c r="SDQ59" s="255"/>
      <c r="SDR59" s="255"/>
      <c r="SDS59" s="255"/>
      <c r="SDT59" s="255"/>
      <c r="SDU59" s="255"/>
      <c r="SDV59" s="255"/>
      <c r="SDW59" s="255"/>
      <c r="SDX59" s="255"/>
      <c r="SDY59" s="255"/>
      <c r="SDZ59" s="255"/>
      <c r="SEA59" s="255"/>
      <c r="SEB59" s="255"/>
      <c r="SEC59" s="255"/>
      <c r="SED59" s="255"/>
      <c r="SEE59" s="255"/>
      <c r="SEF59" s="255"/>
      <c r="SEG59" s="255"/>
      <c r="SEH59" s="255"/>
      <c r="SEI59" s="255"/>
      <c r="SEJ59" s="255"/>
      <c r="SEK59" s="255"/>
      <c r="SEL59" s="255"/>
      <c r="SEM59" s="255"/>
      <c r="SEN59" s="255"/>
      <c r="SEO59" s="255"/>
      <c r="SEP59" s="255"/>
      <c r="SEQ59" s="255"/>
      <c r="SER59" s="255"/>
      <c r="SES59" s="255"/>
      <c r="SET59" s="255"/>
      <c r="SEU59" s="255"/>
      <c r="SEV59" s="255"/>
      <c r="SEW59" s="255"/>
      <c r="SEX59" s="255"/>
      <c r="SEY59" s="255"/>
      <c r="SEZ59" s="255"/>
      <c r="SFA59" s="255"/>
      <c r="SFB59" s="255"/>
      <c r="SFC59" s="255"/>
      <c r="SFD59" s="255"/>
      <c r="SFE59" s="255"/>
      <c r="SFF59" s="255"/>
      <c r="SFG59" s="255"/>
      <c r="SFH59" s="255"/>
      <c r="SFI59" s="255"/>
      <c r="SFJ59" s="255"/>
      <c r="SFK59" s="255"/>
      <c r="SFL59" s="255"/>
      <c r="SFM59" s="255"/>
      <c r="SFN59" s="255"/>
      <c r="SFO59" s="255"/>
      <c r="SFP59" s="255"/>
      <c r="SFQ59" s="255"/>
      <c r="SFR59" s="255"/>
      <c r="SFS59" s="255"/>
      <c r="SFT59" s="255"/>
      <c r="SFU59" s="255"/>
      <c r="SFV59" s="255"/>
      <c r="SFW59" s="255"/>
      <c r="SFX59" s="255"/>
      <c r="SFY59" s="255"/>
      <c r="SFZ59" s="255"/>
      <c r="SGA59" s="255"/>
      <c r="SGB59" s="255"/>
      <c r="SGC59" s="255"/>
      <c r="SGD59" s="255"/>
      <c r="SGE59" s="255"/>
      <c r="SGF59" s="255"/>
      <c r="SGG59" s="255"/>
      <c r="SGH59" s="255"/>
      <c r="SGI59" s="255"/>
      <c r="SGJ59" s="255"/>
      <c r="SGK59" s="255"/>
      <c r="SGL59" s="255"/>
      <c r="SGM59" s="255"/>
      <c r="SGN59" s="255"/>
      <c r="SGO59" s="255"/>
      <c r="SGP59" s="255"/>
      <c r="SGQ59" s="255"/>
      <c r="SGR59" s="255"/>
      <c r="SGS59" s="255"/>
      <c r="SGT59" s="255"/>
      <c r="SGU59" s="255"/>
      <c r="SGV59" s="255"/>
      <c r="SGW59" s="255"/>
      <c r="SGX59" s="255"/>
      <c r="SGY59" s="255"/>
      <c r="SGZ59" s="255"/>
      <c r="SHA59" s="255"/>
      <c r="SHB59" s="255"/>
      <c r="SHC59" s="255"/>
      <c r="SHD59" s="255"/>
      <c r="SHE59" s="255"/>
      <c r="SHF59" s="255"/>
      <c r="SHG59" s="255"/>
      <c r="SHH59" s="255"/>
      <c r="SHI59" s="255"/>
      <c r="SHJ59" s="255"/>
      <c r="SHK59" s="255"/>
      <c r="SHL59" s="255"/>
      <c r="SHM59" s="255"/>
      <c r="SHN59" s="255"/>
      <c r="SHO59" s="255"/>
      <c r="SHP59" s="255"/>
      <c r="SHQ59" s="255"/>
      <c r="SHR59" s="255"/>
      <c r="SHS59" s="255"/>
      <c r="SHT59" s="255"/>
      <c r="SHU59" s="255"/>
      <c r="SHV59" s="255"/>
      <c r="SHW59" s="255"/>
      <c r="SHX59" s="255"/>
      <c r="SHY59" s="255"/>
      <c r="SHZ59" s="255"/>
      <c r="SIA59" s="255"/>
      <c r="SIB59" s="255"/>
      <c r="SIC59" s="255"/>
      <c r="SID59" s="255"/>
      <c r="SIE59" s="255"/>
      <c r="SIF59" s="255"/>
      <c r="SIG59" s="255"/>
      <c r="SIH59" s="255"/>
      <c r="SII59" s="255"/>
      <c r="SIJ59" s="255"/>
      <c r="SIK59" s="255"/>
      <c r="SIL59" s="255"/>
      <c r="SIM59" s="255"/>
      <c r="SIN59" s="255"/>
      <c r="SIO59" s="255"/>
      <c r="SIP59" s="255"/>
      <c r="SIQ59" s="255"/>
      <c r="SIR59" s="255"/>
      <c r="SIS59" s="255"/>
      <c r="SIT59" s="255"/>
      <c r="SIU59" s="255"/>
      <c r="SIV59" s="255"/>
      <c r="SIW59" s="255"/>
      <c r="SIX59" s="255"/>
      <c r="SIY59" s="255"/>
      <c r="SIZ59" s="255"/>
      <c r="SJA59" s="255"/>
      <c r="SJB59" s="255"/>
      <c r="SJC59" s="255"/>
      <c r="SJD59" s="255"/>
      <c r="SJE59" s="255"/>
      <c r="SJF59" s="255"/>
      <c r="SJG59" s="255"/>
      <c r="SJH59" s="255"/>
      <c r="SJI59" s="255"/>
      <c r="SJJ59" s="255"/>
      <c r="SJK59" s="255"/>
      <c r="SJL59" s="255"/>
      <c r="SJM59" s="255"/>
      <c r="SJN59" s="255"/>
      <c r="SJO59" s="255"/>
      <c r="SJP59" s="255"/>
      <c r="SJQ59" s="255"/>
      <c r="SJR59" s="255"/>
      <c r="SJS59" s="255"/>
      <c r="SJT59" s="255"/>
      <c r="SJU59" s="255"/>
      <c r="SJV59" s="255"/>
      <c r="SJW59" s="255"/>
      <c r="SJX59" s="255"/>
      <c r="SJY59" s="255"/>
      <c r="SJZ59" s="255"/>
      <c r="SKA59" s="255"/>
      <c r="SKB59" s="255"/>
      <c r="SKC59" s="255"/>
      <c r="SKD59" s="255"/>
      <c r="SKE59" s="255"/>
      <c r="SKF59" s="255"/>
      <c r="SKG59" s="255"/>
      <c r="SKH59" s="255"/>
      <c r="SKI59" s="255"/>
      <c r="SKJ59" s="255"/>
      <c r="SKK59" s="255"/>
      <c r="SKL59" s="255"/>
      <c r="SKM59" s="255"/>
      <c r="SKN59" s="255"/>
      <c r="SKO59" s="255"/>
      <c r="SKP59" s="255"/>
      <c r="SKQ59" s="255"/>
      <c r="SKR59" s="255"/>
      <c r="SKS59" s="255"/>
      <c r="SKT59" s="255"/>
      <c r="SKU59" s="255"/>
      <c r="SKV59" s="255"/>
      <c r="SKW59" s="255"/>
      <c r="SKX59" s="255"/>
      <c r="SKY59" s="255"/>
      <c r="SKZ59" s="255"/>
      <c r="SLA59" s="255"/>
      <c r="SLB59" s="255"/>
      <c r="SLC59" s="255"/>
      <c r="SLD59" s="255"/>
      <c r="SLE59" s="255"/>
      <c r="SLF59" s="255"/>
      <c r="SLG59" s="255"/>
      <c r="SLH59" s="255"/>
      <c r="SLI59" s="255"/>
      <c r="SLJ59" s="255"/>
      <c r="SLK59" s="255"/>
      <c r="SLL59" s="255"/>
      <c r="SLM59" s="255"/>
      <c r="SLN59" s="255"/>
      <c r="SLO59" s="255"/>
      <c r="SLP59" s="255"/>
      <c r="SLQ59" s="255"/>
      <c r="SLR59" s="255"/>
      <c r="SLS59" s="255"/>
      <c r="SLT59" s="255"/>
      <c r="SLU59" s="255"/>
      <c r="SLV59" s="255"/>
      <c r="SLW59" s="255"/>
      <c r="SLX59" s="255"/>
      <c r="SLY59" s="255"/>
      <c r="SLZ59" s="255"/>
      <c r="SMA59" s="255"/>
      <c r="SMB59" s="255"/>
      <c r="SMC59" s="255"/>
      <c r="SMD59" s="255"/>
      <c r="SME59" s="255"/>
      <c r="SMF59" s="255"/>
      <c r="SMG59" s="255"/>
      <c r="SMH59" s="255"/>
      <c r="SMI59" s="255"/>
      <c r="SMJ59" s="255"/>
      <c r="SMK59" s="255"/>
      <c r="SML59" s="255"/>
      <c r="SMM59" s="255"/>
      <c r="SMN59" s="255"/>
      <c r="SMO59" s="255"/>
      <c r="SMP59" s="255"/>
      <c r="SMQ59" s="255"/>
      <c r="SMR59" s="255"/>
      <c r="SMS59" s="255"/>
      <c r="SMT59" s="255"/>
      <c r="SMU59" s="255"/>
      <c r="SMV59" s="255"/>
      <c r="SMW59" s="255"/>
      <c r="SMX59" s="255"/>
      <c r="SMY59" s="255"/>
      <c r="SMZ59" s="255"/>
      <c r="SNA59" s="255"/>
      <c r="SNB59" s="255"/>
      <c r="SNC59" s="255"/>
      <c r="SND59" s="255"/>
      <c r="SNE59" s="255"/>
      <c r="SNF59" s="255"/>
      <c r="SNG59" s="255"/>
      <c r="SNH59" s="255"/>
      <c r="SNI59" s="255"/>
      <c r="SNJ59" s="255"/>
      <c r="SNK59" s="255"/>
      <c r="SNL59" s="255"/>
      <c r="SNM59" s="255"/>
      <c r="SNN59" s="255"/>
      <c r="SNO59" s="255"/>
      <c r="SNP59" s="255"/>
      <c r="SNQ59" s="255"/>
      <c r="SNR59" s="255"/>
      <c r="SNS59" s="255"/>
      <c r="SNT59" s="255"/>
      <c r="SNU59" s="255"/>
      <c r="SNV59" s="255"/>
      <c r="SNW59" s="255"/>
      <c r="SNX59" s="255"/>
      <c r="SNY59" s="255"/>
      <c r="SNZ59" s="255"/>
      <c r="SOA59" s="255"/>
      <c r="SOB59" s="255"/>
      <c r="SOC59" s="255"/>
      <c r="SOD59" s="255"/>
      <c r="SOE59" s="255"/>
      <c r="SOF59" s="255"/>
      <c r="SOG59" s="255"/>
      <c r="SOH59" s="255"/>
      <c r="SOI59" s="255"/>
      <c r="SOJ59" s="255"/>
      <c r="SOK59" s="255"/>
      <c r="SOL59" s="255"/>
      <c r="SOM59" s="255"/>
      <c r="SON59" s="255"/>
      <c r="SOO59" s="255"/>
      <c r="SOP59" s="255"/>
      <c r="SOQ59" s="255"/>
      <c r="SOR59" s="255"/>
      <c r="SOS59" s="255"/>
      <c r="SOT59" s="255"/>
      <c r="SOU59" s="255"/>
      <c r="SOV59" s="255"/>
      <c r="SOW59" s="255"/>
      <c r="SOX59" s="255"/>
      <c r="SOY59" s="255"/>
      <c r="SOZ59" s="255"/>
      <c r="SPA59" s="255"/>
      <c r="SPB59" s="255"/>
      <c r="SPC59" s="255"/>
      <c r="SPD59" s="255"/>
      <c r="SPE59" s="255"/>
      <c r="SPF59" s="255"/>
      <c r="SPG59" s="255"/>
      <c r="SPH59" s="255"/>
      <c r="SPI59" s="255"/>
      <c r="SPJ59" s="255"/>
      <c r="SPK59" s="255"/>
      <c r="SPL59" s="255"/>
      <c r="SPM59" s="255"/>
      <c r="SPN59" s="255"/>
      <c r="SPO59" s="255"/>
      <c r="SPP59" s="255"/>
      <c r="SPQ59" s="255"/>
      <c r="SPR59" s="255"/>
      <c r="SPS59" s="255"/>
      <c r="SPT59" s="255"/>
      <c r="SPU59" s="255"/>
      <c r="SPV59" s="255"/>
      <c r="SPW59" s="255"/>
      <c r="SPX59" s="255"/>
      <c r="SPY59" s="255"/>
      <c r="SPZ59" s="255"/>
      <c r="SQA59" s="255"/>
      <c r="SQB59" s="255"/>
      <c r="SQC59" s="255"/>
      <c r="SQD59" s="255"/>
      <c r="SQE59" s="255"/>
      <c r="SQF59" s="255"/>
      <c r="SQG59" s="255"/>
      <c r="SQH59" s="255"/>
      <c r="SQI59" s="255"/>
      <c r="SQJ59" s="255"/>
      <c r="SQK59" s="255"/>
      <c r="SQL59" s="255"/>
      <c r="SQM59" s="255"/>
      <c r="SQN59" s="255"/>
      <c r="SQO59" s="255"/>
      <c r="SQP59" s="255"/>
      <c r="SQQ59" s="255"/>
      <c r="SQR59" s="255"/>
      <c r="SQS59" s="255"/>
      <c r="SQT59" s="255"/>
      <c r="SQU59" s="255"/>
      <c r="SQV59" s="255"/>
      <c r="SQW59" s="255"/>
      <c r="SQX59" s="255"/>
      <c r="SQY59" s="255"/>
      <c r="SQZ59" s="255"/>
      <c r="SRA59" s="255"/>
      <c r="SRB59" s="255"/>
      <c r="SRC59" s="255"/>
      <c r="SRD59" s="255"/>
      <c r="SRE59" s="255"/>
      <c r="SRF59" s="255"/>
      <c r="SRG59" s="255"/>
      <c r="SRH59" s="255"/>
      <c r="SRI59" s="255"/>
      <c r="SRJ59" s="255"/>
      <c r="SRK59" s="255"/>
      <c r="SRL59" s="255"/>
      <c r="SRM59" s="255"/>
      <c r="SRN59" s="255"/>
      <c r="SRO59" s="255"/>
      <c r="SRP59" s="255"/>
      <c r="SRQ59" s="255"/>
      <c r="SRR59" s="255"/>
      <c r="SRS59" s="255"/>
      <c r="SRT59" s="255"/>
      <c r="SRU59" s="255"/>
      <c r="SRV59" s="255"/>
      <c r="SRW59" s="255"/>
      <c r="SRX59" s="255"/>
      <c r="SRY59" s="255"/>
      <c r="SRZ59" s="255"/>
      <c r="SSA59" s="255"/>
      <c r="SSB59" s="255"/>
      <c r="SSC59" s="255"/>
      <c r="SSD59" s="255"/>
      <c r="SSE59" s="255"/>
      <c r="SSF59" s="255"/>
      <c r="SSG59" s="255"/>
      <c r="SSH59" s="255"/>
      <c r="SSI59" s="255"/>
      <c r="SSJ59" s="255"/>
      <c r="SSK59" s="255"/>
      <c r="SSL59" s="255"/>
      <c r="SSM59" s="255"/>
      <c r="SSN59" s="255"/>
      <c r="SSO59" s="255"/>
      <c r="SSP59" s="255"/>
      <c r="SSQ59" s="255"/>
      <c r="SSR59" s="255"/>
      <c r="SSS59" s="255"/>
      <c r="SST59" s="255"/>
      <c r="SSU59" s="255"/>
      <c r="SSV59" s="255"/>
      <c r="SSW59" s="255"/>
      <c r="SSX59" s="255"/>
      <c r="SSY59" s="255"/>
      <c r="SSZ59" s="255"/>
      <c r="STA59" s="255"/>
      <c r="STB59" s="255"/>
      <c r="STC59" s="255"/>
      <c r="STD59" s="255"/>
      <c r="STE59" s="255"/>
      <c r="STF59" s="255"/>
      <c r="STG59" s="255"/>
      <c r="STH59" s="255"/>
      <c r="STI59" s="255"/>
      <c r="STJ59" s="255"/>
      <c r="STK59" s="255"/>
      <c r="STL59" s="255"/>
      <c r="STM59" s="255"/>
      <c r="STN59" s="255"/>
      <c r="STO59" s="255"/>
      <c r="STP59" s="255"/>
      <c r="STQ59" s="255"/>
      <c r="STR59" s="255"/>
      <c r="STS59" s="255"/>
      <c r="STT59" s="255"/>
      <c r="STU59" s="255"/>
      <c r="STV59" s="255"/>
      <c r="STW59" s="255"/>
      <c r="STX59" s="255"/>
      <c r="STY59" s="255"/>
      <c r="STZ59" s="255"/>
      <c r="SUA59" s="255"/>
      <c r="SUB59" s="255"/>
      <c r="SUC59" s="255"/>
      <c r="SUD59" s="255"/>
      <c r="SUE59" s="255"/>
      <c r="SUF59" s="255"/>
      <c r="SUG59" s="255"/>
      <c r="SUH59" s="255"/>
      <c r="SUI59" s="255"/>
      <c r="SUJ59" s="255"/>
      <c r="SUK59" s="255"/>
      <c r="SUL59" s="255"/>
      <c r="SUM59" s="255"/>
      <c r="SUN59" s="255"/>
      <c r="SUO59" s="255"/>
      <c r="SUP59" s="255"/>
      <c r="SUQ59" s="255"/>
      <c r="SUR59" s="255"/>
      <c r="SUS59" s="255"/>
      <c r="SUT59" s="255"/>
      <c r="SUU59" s="255"/>
      <c r="SUV59" s="255"/>
      <c r="SUW59" s="255"/>
      <c r="SUX59" s="255"/>
      <c r="SUY59" s="255"/>
      <c r="SUZ59" s="255"/>
      <c r="SVA59" s="255"/>
      <c r="SVB59" s="255"/>
      <c r="SVC59" s="255"/>
      <c r="SVD59" s="255"/>
      <c r="SVE59" s="255"/>
      <c r="SVF59" s="255"/>
      <c r="SVG59" s="255"/>
      <c r="SVH59" s="255"/>
      <c r="SVI59" s="255"/>
      <c r="SVJ59" s="255"/>
      <c r="SVK59" s="255"/>
      <c r="SVL59" s="255"/>
      <c r="SVM59" s="255"/>
      <c r="SVN59" s="255"/>
      <c r="SVO59" s="255"/>
      <c r="SVP59" s="255"/>
      <c r="SVQ59" s="255"/>
      <c r="SVR59" s="255"/>
      <c r="SVS59" s="255"/>
      <c r="SVT59" s="255"/>
      <c r="SVU59" s="255"/>
      <c r="SVV59" s="255"/>
      <c r="SVW59" s="255"/>
      <c r="SVX59" s="255"/>
      <c r="SVY59" s="255"/>
      <c r="SVZ59" s="255"/>
      <c r="SWA59" s="255"/>
      <c r="SWB59" s="255"/>
      <c r="SWC59" s="255"/>
      <c r="SWD59" s="255"/>
      <c r="SWE59" s="255"/>
      <c r="SWF59" s="255"/>
      <c r="SWG59" s="255"/>
      <c r="SWH59" s="255"/>
      <c r="SWI59" s="255"/>
      <c r="SWJ59" s="255"/>
      <c r="SWK59" s="255"/>
      <c r="SWL59" s="255"/>
      <c r="SWM59" s="255"/>
      <c r="SWN59" s="255"/>
      <c r="SWO59" s="255"/>
      <c r="SWP59" s="255"/>
      <c r="SWQ59" s="255"/>
      <c r="SWR59" s="255"/>
      <c r="SWS59" s="255"/>
      <c r="SWT59" s="255"/>
      <c r="SWU59" s="255"/>
      <c r="SWV59" s="255"/>
      <c r="SWW59" s="255"/>
      <c r="SWX59" s="255"/>
      <c r="SWY59" s="255"/>
      <c r="SWZ59" s="255"/>
      <c r="SXA59" s="255"/>
      <c r="SXB59" s="255"/>
      <c r="SXC59" s="255"/>
      <c r="SXD59" s="255"/>
      <c r="SXE59" s="255"/>
      <c r="SXF59" s="255"/>
      <c r="SXG59" s="255"/>
      <c r="SXH59" s="255"/>
      <c r="SXI59" s="255"/>
      <c r="SXJ59" s="255"/>
      <c r="SXK59" s="255"/>
      <c r="SXL59" s="255"/>
      <c r="SXM59" s="255"/>
      <c r="SXN59" s="255"/>
      <c r="SXO59" s="255"/>
      <c r="SXP59" s="255"/>
      <c r="SXQ59" s="255"/>
      <c r="SXR59" s="255"/>
      <c r="SXS59" s="255"/>
      <c r="SXT59" s="255"/>
      <c r="SXU59" s="255"/>
      <c r="SXV59" s="255"/>
      <c r="SXW59" s="255"/>
      <c r="SXX59" s="255"/>
      <c r="SXY59" s="255"/>
      <c r="SXZ59" s="255"/>
      <c r="SYA59" s="255"/>
      <c r="SYB59" s="255"/>
      <c r="SYC59" s="255"/>
      <c r="SYD59" s="255"/>
      <c r="SYE59" s="255"/>
      <c r="SYF59" s="255"/>
      <c r="SYG59" s="255"/>
      <c r="SYH59" s="255"/>
      <c r="SYI59" s="255"/>
      <c r="SYJ59" s="255"/>
      <c r="SYK59" s="255"/>
      <c r="SYL59" s="255"/>
      <c r="SYM59" s="255"/>
      <c r="SYN59" s="255"/>
      <c r="SYO59" s="255"/>
      <c r="SYP59" s="255"/>
      <c r="SYQ59" s="255"/>
      <c r="SYR59" s="255"/>
      <c r="SYS59" s="255"/>
      <c r="SYT59" s="255"/>
      <c r="SYU59" s="255"/>
      <c r="SYV59" s="255"/>
      <c r="SYW59" s="255"/>
      <c r="SYX59" s="255"/>
      <c r="SYY59" s="255"/>
      <c r="SYZ59" s="255"/>
      <c r="SZA59" s="255"/>
      <c r="SZB59" s="255"/>
      <c r="SZC59" s="255"/>
      <c r="SZD59" s="255"/>
      <c r="SZE59" s="255"/>
      <c r="SZF59" s="255"/>
      <c r="SZG59" s="255"/>
      <c r="SZH59" s="255"/>
      <c r="SZI59" s="255"/>
      <c r="SZJ59" s="255"/>
      <c r="SZK59" s="255"/>
      <c r="SZL59" s="255"/>
      <c r="SZM59" s="255"/>
      <c r="SZN59" s="255"/>
      <c r="SZO59" s="255"/>
      <c r="SZP59" s="255"/>
      <c r="SZQ59" s="255"/>
      <c r="SZR59" s="255"/>
      <c r="SZS59" s="255"/>
      <c r="SZT59" s="255"/>
      <c r="SZU59" s="255"/>
      <c r="SZV59" s="255"/>
      <c r="SZW59" s="255"/>
      <c r="SZX59" s="255"/>
      <c r="SZY59" s="255"/>
      <c r="SZZ59" s="255"/>
      <c r="TAA59" s="255"/>
      <c r="TAB59" s="255"/>
      <c r="TAC59" s="255"/>
      <c r="TAD59" s="255"/>
      <c r="TAE59" s="255"/>
      <c r="TAF59" s="255"/>
      <c r="TAG59" s="255"/>
      <c r="TAH59" s="255"/>
      <c r="TAI59" s="255"/>
      <c r="TAJ59" s="255"/>
      <c r="TAK59" s="255"/>
      <c r="TAL59" s="255"/>
      <c r="TAM59" s="255"/>
      <c r="TAN59" s="255"/>
      <c r="TAO59" s="255"/>
      <c r="TAP59" s="255"/>
      <c r="TAQ59" s="255"/>
      <c r="TAR59" s="255"/>
      <c r="TAS59" s="255"/>
      <c r="TAT59" s="255"/>
      <c r="TAU59" s="255"/>
      <c r="TAV59" s="255"/>
      <c r="TAW59" s="255"/>
      <c r="TAX59" s="255"/>
      <c r="TAY59" s="255"/>
      <c r="TAZ59" s="255"/>
      <c r="TBA59" s="255"/>
      <c r="TBB59" s="255"/>
      <c r="TBC59" s="255"/>
      <c r="TBD59" s="255"/>
      <c r="TBE59" s="255"/>
      <c r="TBF59" s="255"/>
      <c r="TBG59" s="255"/>
      <c r="TBH59" s="255"/>
      <c r="TBI59" s="255"/>
      <c r="TBJ59" s="255"/>
      <c r="TBK59" s="255"/>
      <c r="TBL59" s="255"/>
      <c r="TBM59" s="255"/>
      <c r="TBN59" s="255"/>
      <c r="TBO59" s="255"/>
      <c r="TBP59" s="255"/>
      <c r="TBQ59" s="255"/>
      <c r="TBR59" s="255"/>
      <c r="TBS59" s="255"/>
      <c r="TBT59" s="255"/>
      <c r="TBU59" s="255"/>
      <c r="TBV59" s="255"/>
      <c r="TBW59" s="255"/>
      <c r="TBX59" s="255"/>
      <c r="TBY59" s="255"/>
      <c r="TBZ59" s="255"/>
      <c r="TCA59" s="255"/>
      <c r="TCB59" s="255"/>
      <c r="TCC59" s="255"/>
      <c r="TCD59" s="255"/>
      <c r="TCE59" s="255"/>
      <c r="TCF59" s="255"/>
      <c r="TCG59" s="255"/>
      <c r="TCH59" s="255"/>
      <c r="TCI59" s="255"/>
      <c r="TCJ59" s="255"/>
      <c r="TCK59" s="255"/>
      <c r="TCL59" s="255"/>
      <c r="TCM59" s="255"/>
      <c r="TCN59" s="255"/>
      <c r="TCO59" s="255"/>
      <c r="TCP59" s="255"/>
      <c r="TCQ59" s="255"/>
      <c r="TCR59" s="255"/>
      <c r="TCS59" s="255"/>
      <c r="TCT59" s="255"/>
      <c r="TCU59" s="255"/>
      <c r="TCV59" s="255"/>
      <c r="TCW59" s="255"/>
      <c r="TCX59" s="255"/>
      <c r="TCY59" s="255"/>
      <c r="TCZ59" s="255"/>
      <c r="TDA59" s="255"/>
      <c r="TDB59" s="255"/>
      <c r="TDC59" s="255"/>
      <c r="TDD59" s="255"/>
      <c r="TDE59" s="255"/>
      <c r="TDF59" s="255"/>
      <c r="TDG59" s="255"/>
      <c r="TDH59" s="255"/>
      <c r="TDI59" s="255"/>
      <c r="TDJ59" s="255"/>
      <c r="TDK59" s="255"/>
      <c r="TDL59" s="255"/>
      <c r="TDM59" s="255"/>
      <c r="TDN59" s="255"/>
      <c r="TDO59" s="255"/>
      <c r="TDP59" s="255"/>
      <c r="TDQ59" s="255"/>
      <c r="TDR59" s="255"/>
      <c r="TDS59" s="255"/>
      <c r="TDT59" s="255"/>
      <c r="TDU59" s="255"/>
      <c r="TDV59" s="255"/>
      <c r="TDW59" s="255"/>
      <c r="TDX59" s="255"/>
      <c r="TDY59" s="255"/>
      <c r="TDZ59" s="255"/>
      <c r="TEA59" s="255"/>
      <c r="TEB59" s="255"/>
      <c r="TEC59" s="255"/>
      <c r="TED59" s="255"/>
      <c r="TEE59" s="255"/>
      <c r="TEF59" s="255"/>
      <c r="TEG59" s="255"/>
      <c r="TEH59" s="255"/>
      <c r="TEI59" s="255"/>
      <c r="TEJ59" s="255"/>
      <c r="TEK59" s="255"/>
      <c r="TEL59" s="255"/>
      <c r="TEM59" s="255"/>
      <c r="TEN59" s="255"/>
      <c r="TEO59" s="255"/>
      <c r="TEP59" s="255"/>
      <c r="TEQ59" s="255"/>
      <c r="TER59" s="255"/>
      <c r="TES59" s="255"/>
      <c r="TET59" s="255"/>
      <c r="TEU59" s="255"/>
      <c r="TEV59" s="255"/>
      <c r="TEW59" s="255"/>
      <c r="TEX59" s="255"/>
      <c r="TEY59" s="255"/>
      <c r="TEZ59" s="255"/>
      <c r="TFA59" s="255"/>
      <c r="TFB59" s="255"/>
      <c r="TFC59" s="255"/>
      <c r="TFD59" s="255"/>
      <c r="TFE59" s="255"/>
      <c r="TFF59" s="255"/>
      <c r="TFG59" s="255"/>
      <c r="TFH59" s="255"/>
      <c r="TFI59" s="255"/>
      <c r="TFJ59" s="255"/>
      <c r="TFK59" s="255"/>
      <c r="TFL59" s="255"/>
      <c r="TFM59" s="255"/>
      <c r="TFN59" s="255"/>
      <c r="TFO59" s="255"/>
      <c r="TFP59" s="255"/>
      <c r="TFQ59" s="255"/>
      <c r="TFR59" s="255"/>
      <c r="TFS59" s="255"/>
      <c r="TFT59" s="255"/>
      <c r="TFU59" s="255"/>
      <c r="TFV59" s="255"/>
      <c r="TFW59" s="255"/>
      <c r="TFX59" s="255"/>
      <c r="TFY59" s="255"/>
      <c r="TFZ59" s="255"/>
      <c r="TGA59" s="255"/>
      <c r="TGB59" s="255"/>
      <c r="TGC59" s="255"/>
      <c r="TGD59" s="255"/>
      <c r="TGE59" s="255"/>
      <c r="TGF59" s="255"/>
      <c r="TGG59" s="255"/>
      <c r="TGH59" s="255"/>
      <c r="TGI59" s="255"/>
      <c r="TGJ59" s="255"/>
      <c r="TGK59" s="255"/>
      <c r="TGL59" s="255"/>
      <c r="TGM59" s="255"/>
      <c r="TGN59" s="255"/>
      <c r="TGO59" s="255"/>
      <c r="TGP59" s="255"/>
      <c r="TGQ59" s="255"/>
      <c r="TGR59" s="255"/>
      <c r="TGS59" s="255"/>
      <c r="TGT59" s="255"/>
      <c r="TGU59" s="255"/>
      <c r="TGV59" s="255"/>
      <c r="TGW59" s="255"/>
      <c r="TGX59" s="255"/>
      <c r="TGY59" s="255"/>
      <c r="TGZ59" s="255"/>
      <c r="THA59" s="255"/>
      <c r="THB59" s="255"/>
      <c r="THC59" s="255"/>
      <c r="THD59" s="255"/>
      <c r="THE59" s="255"/>
      <c r="THF59" s="255"/>
      <c r="THG59" s="255"/>
      <c r="THH59" s="255"/>
      <c r="THI59" s="255"/>
      <c r="THJ59" s="255"/>
      <c r="THK59" s="255"/>
      <c r="THL59" s="255"/>
      <c r="THM59" s="255"/>
      <c r="THN59" s="255"/>
      <c r="THO59" s="255"/>
      <c r="THP59" s="255"/>
      <c r="THQ59" s="255"/>
      <c r="THR59" s="255"/>
      <c r="THS59" s="255"/>
      <c r="THT59" s="255"/>
      <c r="THU59" s="255"/>
      <c r="THV59" s="255"/>
      <c r="THW59" s="255"/>
      <c r="THX59" s="255"/>
      <c r="THY59" s="255"/>
      <c r="THZ59" s="255"/>
      <c r="TIA59" s="255"/>
      <c r="TIB59" s="255"/>
      <c r="TIC59" s="255"/>
      <c r="TID59" s="255"/>
      <c r="TIE59" s="255"/>
      <c r="TIF59" s="255"/>
      <c r="TIG59" s="255"/>
      <c r="TIH59" s="255"/>
      <c r="TII59" s="255"/>
      <c r="TIJ59" s="255"/>
      <c r="TIK59" s="255"/>
      <c r="TIL59" s="255"/>
      <c r="TIM59" s="255"/>
      <c r="TIN59" s="255"/>
      <c r="TIO59" s="255"/>
      <c r="TIP59" s="255"/>
      <c r="TIQ59" s="255"/>
      <c r="TIR59" s="255"/>
      <c r="TIS59" s="255"/>
      <c r="TIT59" s="255"/>
      <c r="TIU59" s="255"/>
      <c r="TIV59" s="255"/>
      <c r="TIW59" s="255"/>
      <c r="TIX59" s="255"/>
      <c r="TIY59" s="255"/>
      <c r="TIZ59" s="255"/>
      <c r="TJA59" s="255"/>
      <c r="TJB59" s="255"/>
      <c r="TJC59" s="255"/>
      <c r="TJD59" s="255"/>
      <c r="TJE59" s="255"/>
      <c r="TJF59" s="255"/>
      <c r="TJG59" s="255"/>
      <c r="TJH59" s="255"/>
      <c r="TJI59" s="255"/>
      <c r="TJJ59" s="255"/>
      <c r="TJK59" s="255"/>
      <c r="TJL59" s="255"/>
      <c r="TJM59" s="255"/>
      <c r="TJN59" s="255"/>
      <c r="TJO59" s="255"/>
      <c r="TJP59" s="255"/>
      <c r="TJQ59" s="255"/>
      <c r="TJR59" s="255"/>
      <c r="TJS59" s="255"/>
      <c r="TJT59" s="255"/>
      <c r="TJU59" s="255"/>
      <c r="TJV59" s="255"/>
      <c r="TJW59" s="255"/>
      <c r="TJX59" s="255"/>
      <c r="TJY59" s="255"/>
      <c r="TJZ59" s="255"/>
      <c r="TKA59" s="255"/>
      <c r="TKB59" s="255"/>
      <c r="TKC59" s="255"/>
      <c r="TKD59" s="255"/>
      <c r="TKE59" s="255"/>
      <c r="TKF59" s="255"/>
      <c r="TKG59" s="255"/>
      <c r="TKH59" s="255"/>
      <c r="TKI59" s="255"/>
      <c r="TKJ59" s="255"/>
      <c r="TKK59" s="255"/>
      <c r="TKL59" s="255"/>
      <c r="TKM59" s="255"/>
      <c r="TKN59" s="255"/>
      <c r="TKO59" s="255"/>
      <c r="TKP59" s="255"/>
      <c r="TKQ59" s="255"/>
      <c r="TKR59" s="255"/>
      <c r="TKS59" s="255"/>
      <c r="TKT59" s="255"/>
      <c r="TKU59" s="255"/>
      <c r="TKV59" s="255"/>
      <c r="TKW59" s="255"/>
      <c r="TKX59" s="255"/>
      <c r="TKY59" s="255"/>
      <c r="TKZ59" s="255"/>
      <c r="TLA59" s="255"/>
      <c r="TLB59" s="255"/>
      <c r="TLC59" s="255"/>
      <c r="TLD59" s="255"/>
      <c r="TLE59" s="255"/>
      <c r="TLF59" s="255"/>
      <c r="TLG59" s="255"/>
      <c r="TLH59" s="255"/>
      <c r="TLI59" s="255"/>
      <c r="TLJ59" s="255"/>
      <c r="TLK59" s="255"/>
      <c r="TLL59" s="255"/>
      <c r="TLM59" s="255"/>
      <c r="TLN59" s="255"/>
      <c r="TLO59" s="255"/>
      <c r="TLP59" s="255"/>
      <c r="TLQ59" s="255"/>
      <c r="TLR59" s="255"/>
      <c r="TLS59" s="255"/>
      <c r="TLT59" s="255"/>
      <c r="TLU59" s="255"/>
      <c r="TLV59" s="255"/>
      <c r="TLW59" s="255"/>
      <c r="TLX59" s="255"/>
      <c r="TLY59" s="255"/>
      <c r="TLZ59" s="255"/>
      <c r="TMA59" s="255"/>
      <c r="TMB59" s="255"/>
      <c r="TMC59" s="255"/>
      <c r="TMD59" s="255"/>
      <c r="TME59" s="255"/>
      <c r="TMF59" s="255"/>
      <c r="TMG59" s="255"/>
      <c r="TMH59" s="255"/>
      <c r="TMI59" s="255"/>
      <c r="TMJ59" s="255"/>
      <c r="TMK59" s="255"/>
      <c r="TML59" s="255"/>
      <c r="TMM59" s="255"/>
      <c r="TMN59" s="255"/>
      <c r="TMO59" s="255"/>
      <c r="TMP59" s="255"/>
      <c r="TMQ59" s="255"/>
      <c r="TMR59" s="255"/>
      <c r="TMS59" s="255"/>
      <c r="TMT59" s="255"/>
      <c r="TMU59" s="255"/>
      <c r="TMV59" s="255"/>
      <c r="TMW59" s="255"/>
      <c r="TMX59" s="255"/>
      <c r="TMY59" s="255"/>
      <c r="TMZ59" s="255"/>
      <c r="TNA59" s="255"/>
      <c r="TNB59" s="255"/>
      <c r="TNC59" s="255"/>
      <c r="TND59" s="255"/>
      <c r="TNE59" s="255"/>
      <c r="TNF59" s="255"/>
      <c r="TNG59" s="255"/>
      <c r="TNH59" s="255"/>
      <c r="TNI59" s="255"/>
      <c r="TNJ59" s="255"/>
      <c r="TNK59" s="255"/>
      <c r="TNL59" s="255"/>
      <c r="TNM59" s="255"/>
      <c r="TNN59" s="255"/>
      <c r="TNO59" s="255"/>
      <c r="TNP59" s="255"/>
      <c r="TNQ59" s="255"/>
      <c r="TNR59" s="255"/>
      <c r="TNS59" s="255"/>
      <c r="TNT59" s="255"/>
      <c r="TNU59" s="255"/>
      <c r="TNV59" s="255"/>
      <c r="TNW59" s="255"/>
      <c r="TNX59" s="255"/>
      <c r="TNY59" s="255"/>
      <c r="TNZ59" s="255"/>
      <c r="TOA59" s="255"/>
      <c r="TOB59" s="255"/>
      <c r="TOC59" s="255"/>
      <c r="TOD59" s="255"/>
      <c r="TOE59" s="255"/>
      <c r="TOF59" s="255"/>
      <c r="TOG59" s="255"/>
      <c r="TOH59" s="255"/>
      <c r="TOI59" s="255"/>
      <c r="TOJ59" s="255"/>
      <c r="TOK59" s="255"/>
      <c r="TOL59" s="255"/>
      <c r="TOM59" s="255"/>
      <c r="TON59" s="255"/>
      <c r="TOO59" s="255"/>
      <c r="TOP59" s="255"/>
      <c r="TOQ59" s="255"/>
      <c r="TOR59" s="255"/>
      <c r="TOS59" s="255"/>
      <c r="TOT59" s="255"/>
      <c r="TOU59" s="255"/>
      <c r="TOV59" s="255"/>
      <c r="TOW59" s="255"/>
      <c r="TOX59" s="255"/>
      <c r="TOY59" s="255"/>
      <c r="TOZ59" s="255"/>
      <c r="TPA59" s="255"/>
      <c r="TPB59" s="255"/>
      <c r="TPC59" s="255"/>
      <c r="TPD59" s="255"/>
      <c r="TPE59" s="255"/>
      <c r="TPF59" s="255"/>
      <c r="TPG59" s="255"/>
      <c r="TPH59" s="255"/>
      <c r="TPI59" s="255"/>
      <c r="TPJ59" s="255"/>
      <c r="TPK59" s="255"/>
      <c r="TPL59" s="255"/>
      <c r="TPM59" s="255"/>
      <c r="TPN59" s="255"/>
      <c r="TPO59" s="255"/>
      <c r="TPP59" s="255"/>
      <c r="TPQ59" s="255"/>
      <c r="TPR59" s="255"/>
      <c r="TPS59" s="255"/>
      <c r="TPT59" s="255"/>
      <c r="TPU59" s="255"/>
      <c r="TPV59" s="255"/>
      <c r="TPW59" s="255"/>
      <c r="TPX59" s="255"/>
      <c r="TPY59" s="255"/>
      <c r="TPZ59" s="255"/>
      <c r="TQA59" s="255"/>
      <c r="TQB59" s="255"/>
      <c r="TQC59" s="255"/>
      <c r="TQD59" s="255"/>
      <c r="TQE59" s="255"/>
      <c r="TQF59" s="255"/>
      <c r="TQG59" s="255"/>
      <c r="TQH59" s="255"/>
      <c r="TQI59" s="255"/>
      <c r="TQJ59" s="255"/>
      <c r="TQK59" s="255"/>
      <c r="TQL59" s="255"/>
      <c r="TQM59" s="255"/>
      <c r="TQN59" s="255"/>
      <c r="TQO59" s="255"/>
      <c r="TQP59" s="255"/>
      <c r="TQQ59" s="255"/>
      <c r="TQR59" s="255"/>
      <c r="TQS59" s="255"/>
      <c r="TQT59" s="255"/>
      <c r="TQU59" s="255"/>
      <c r="TQV59" s="255"/>
      <c r="TQW59" s="255"/>
      <c r="TQX59" s="255"/>
      <c r="TQY59" s="255"/>
      <c r="TQZ59" s="255"/>
      <c r="TRA59" s="255"/>
      <c r="TRB59" s="255"/>
      <c r="TRC59" s="255"/>
      <c r="TRD59" s="255"/>
      <c r="TRE59" s="255"/>
      <c r="TRF59" s="255"/>
      <c r="TRG59" s="255"/>
      <c r="TRH59" s="255"/>
      <c r="TRI59" s="255"/>
      <c r="TRJ59" s="255"/>
      <c r="TRK59" s="255"/>
      <c r="TRL59" s="255"/>
      <c r="TRM59" s="255"/>
      <c r="TRN59" s="255"/>
      <c r="TRO59" s="255"/>
      <c r="TRP59" s="255"/>
      <c r="TRQ59" s="255"/>
      <c r="TRR59" s="255"/>
      <c r="TRS59" s="255"/>
      <c r="TRT59" s="255"/>
      <c r="TRU59" s="255"/>
      <c r="TRV59" s="255"/>
      <c r="TRW59" s="255"/>
      <c r="TRX59" s="255"/>
      <c r="TRY59" s="255"/>
      <c r="TRZ59" s="255"/>
      <c r="TSA59" s="255"/>
      <c r="TSB59" s="255"/>
      <c r="TSC59" s="255"/>
      <c r="TSD59" s="255"/>
      <c r="TSE59" s="255"/>
      <c r="TSF59" s="255"/>
      <c r="TSG59" s="255"/>
      <c r="TSH59" s="255"/>
      <c r="TSI59" s="255"/>
      <c r="TSJ59" s="255"/>
      <c r="TSK59" s="255"/>
      <c r="TSL59" s="255"/>
      <c r="TSM59" s="255"/>
      <c r="TSN59" s="255"/>
      <c r="TSO59" s="255"/>
      <c r="TSP59" s="255"/>
      <c r="TSQ59" s="255"/>
      <c r="TSR59" s="255"/>
      <c r="TSS59" s="255"/>
      <c r="TST59" s="255"/>
      <c r="TSU59" s="255"/>
      <c r="TSV59" s="255"/>
      <c r="TSW59" s="255"/>
      <c r="TSX59" s="255"/>
      <c r="TSY59" s="255"/>
      <c r="TSZ59" s="255"/>
      <c r="TTA59" s="255"/>
      <c r="TTB59" s="255"/>
      <c r="TTC59" s="255"/>
      <c r="TTD59" s="255"/>
      <c r="TTE59" s="255"/>
      <c r="TTF59" s="255"/>
      <c r="TTG59" s="255"/>
      <c r="TTH59" s="255"/>
      <c r="TTI59" s="255"/>
      <c r="TTJ59" s="255"/>
      <c r="TTK59" s="255"/>
      <c r="TTL59" s="255"/>
      <c r="TTM59" s="255"/>
      <c r="TTN59" s="255"/>
      <c r="TTO59" s="255"/>
      <c r="TTP59" s="255"/>
      <c r="TTQ59" s="255"/>
      <c r="TTR59" s="255"/>
      <c r="TTS59" s="255"/>
      <c r="TTT59" s="255"/>
      <c r="TTU59" s="255"/>
      <c r="TTV59" s="255"/>
      <c r="TTW59" s="255"/>
      <c r="TTX59" s="255"/>
      <c r="TTY59" s="255"/>
      <c r="TTZ59" s="255"/>
      <c r="TUA59" s="255"/>
      <c r="TUB59" s="255"/>
      <c r="TUC59" s="255"/>
      <c r="TUD59" s="255"/>
      <c r="TUE59" s="255"/>
      <c r="TUF59" s="255"/>
      <c r="TUG59" s="255"/>
      <c r="TUH59" s="255"/>
      <c r="TUI59" s="255"/>
      <c r="TUJ59" s="255"/>
      <c r="TUK59" s="255"/>
      <c r="TUL59" s="255"/>
      <c r="TUM59" s="255"/>
      <c r="TUN59" s="255"/>
      <c r="TUO59" s="255"/>
      <c r="TUP59" s="255"/>
      <c r="TUQ59" s="255"/>
      <c r="TUR59" s="255"/>
      <c r="TUS59" s="255"/>
      <c r="TUT59" s="255"/>
      <c r="TUU59" s="255"/>
      <c r="TUV59" s="255"/>
      <c r="TUW59" s="255"/>
      <c r="TUX59" s="255"/>
      <c r="TUY59" s="255"/>
      <c r="TUZ59" s="255"/>
      <c r="TVA59" s="255"/>
      <c r="TVB59" s="255"/>
      <c r="TVC59" s="255"/>
      <c r="TVD59" s="255"/>
      <c r="TVE59" s="255"/>
      <c r="TVF59" s="255"/>
      <c r="TVG59" s="255"/>
      <c r="TVH59" s="255"/>
      <c r="TVI59" s="255"/>
      <c r="TVJ59" s="255"/>
      <c r="TVK59" s="255"/>
      <c r="TVL59" s="255"/>
      <c r="TVM59" s="255"/>
      <c r="TVN59" s="255"/>
      <c r="TVO59" s="255"/>
      <c r="TVP59" s="255"/>
      <c r="TVQ59" s="255"/>
      <c r="TVR59" s="255"/>
      <c r="TVS59" s="255"/>
      <c r="TVT59" s="255"/>
      <c r="TVU59" s="255"/>
      <c r="TVV59" s="255"/>
      <c r="TVW59" s="255"/>
      <c r="TVX59" s="255"/>
      <c r="TVY59" s="255"/>
      <c r="TVZ59" s="255"/>
      <c r="TWA59" s="255"/>
      <c r="TWB59" s="255"/>
      <c r="TWC59" s="255"/>
      <c r="TWD59" s="255"/>
      <c r="TWE59" s="255"/>
      <c r="TWF59" s="255"/>
      <c r="TWG59" s="255"/>
      <c r="TWH59" s="255"/>
      <c r="TWI59" s="255"/>
      <c r="TWJ59" s="255"/>
      <c r="TWK59" s="255"/>
      <c r="TWL59" s="255"/>
      <c r="TWM59" s="255"/>
      <c r="TWN59" s="255"/>
      <c r="TWO59" s="255"/>
      <c r="TWP59" s="255"/>
      <c r="TWQ59" s="255"/>
      <c r="TWR59" s="255"/>
      <c r="TWS59" s="255"/>
      <c r="TWT59" s="255"/>
      <c r="TWU59" s="255"/>
      <c r="TWV59" s="255"/>
      <c r="TWW59" s="255"/>
      <c r="TWX59" s="255"/>
      <c r="TWY59" s="255"/>
      <c r="TWZ59" s="255"/>
      <c r="TXA59" s="255"/>
      <c r="TXB59" s="255"/>
      <c r="TXC59" s="255"/>
      <c r="TXD59" s="255"/>
      <c r="TXE59" s="255"/>
      <c r="TXF59" s="255"/>
      <c r="TXG59" s="255"/>
      <c r="TXH59" s="255"/>
      <c r="TXI59" s="255"/>
      <c r="TXJ59" s="255"/>
      <c r="TXK59" s="255"/>
      <c r="TXL59" s="255"/>
      <c r="TXM59" s="255"/>
      <c r="TXN59" s="255"/>
      <c r="TXO59" s="255"/>
      <c r="TXP59" s="255"/>
      <c r="TXQ59" s="255"/>
      <c r="TXR59" s="255"/>
      <c r="TXS59" s="255"/>
      <c r="TXT59" s="255"/>
      <c r="TXU59" s="255"/>
      <c r="TXV59" s="255"/>
      <c r="TXW59" s="255"/>
      <c r="TXX59" s="255"/>
      <c r="TXY59" s="255"/>
      <c r="TXZ59" s="255"/>
      <c r="TYA59" s="255"/>
      <c r="TYB59" s="255"/>
      <c r="TYC59" s="255"/>
      <c r="TYD59" s="255"/>
      <c r="TYE59" s="255"/>
      <c r="TYF59" s="255"/>
      <c r="TYG59" s="255"/>
      <c r="TYH59" s="255"/>
      <c r="TYI59" s="255"/>
      <c r="TYJ59" s="255"/>
      <c r="TYK59" s="255"/>
      <c r="TYL59" s="255"/>
      <c r="TYM59" s="255"/>
      <c r="TYN59" s="255"/>
      <c r="TYO59" s="255"/>
      <c r="TYP59" s="255"/>
      <c r="TYQ59" s="255"/>
      <c r="TYR59" s="255"/>
      <c r="TYS59" s="255"/>
      <c r="TYT59" s="255"/>
      <c r="TYU59" s="255"/>
      <c r="TYV59" s="255"/>
      <c r="TYW59" s="255"/>
      <c r="TYX59" s="255"/>
      <c r="TYY59" s="255"/>
      <c r="TYZ59" s="255"/>
      <c r="TZA59" s="255"/>
      <c r="TZB59" s="255"/>
      <c r="TZC59" s="255"/>
      <c r="TZD59" s="255"/>
      <c r="TZE59" s="255"/>
      <c r="TZF59" s="255"/>
      <c r="TZG59" s="255"/>
      <c r="TZH59" s="255"/>
      <c r="TZI59" s="255"/>
      <c r="TZJ59" s="255"/>
      <c r="TZK59" s="255"/>
      <c r="TZL59" s="255"/>
      <c r="TZM59" s="255"/>
      <c r="TZN59" s="255"/>
      <c r="TZO59" s="255"/>
      <c r="TZP59" s="255"/>
      <c r="TZQ59" s="255"/>
      <c r="TZR59" s="255"/>
      <c r="TZS59" s="255"/>
      <c r="TZT59" s="255"/>
      <c r="TZU59" s="255"/>
      <c r="TZV59" s="255"/>
      <c r="TZW59" s="255"/>
      <c r="TZX59" s="255"/>
      <c r="TZY59" s="255"/>
      <c r="TZZ59" s="255"/>
      <c r="UAA59" s="255"/>
      <c r="UAB59" s="255"/>
      <c r="UAC59" s="255"/>
      <c r="UAD59" s="255"/>
      <c r="UAE59" s="255"/>
      <c r="UAF59" s="255"/>
      <c r="UAG59" s="255"/>
      <c r="UAH59" s="255"/>
      <c r="UAI59" s="255"/>
      <c r="UAJ59" s="255"/>
      <c r="UAK59" s="255"/>
      <c r="UAL59" s="255"/>
      <c r="UAM59" s="255"/>
      <c r="UAN59" s="255"/>
      <c r="UAO59" s="255"/>
      <c r="UAP59" s="255"/>
      <c r="UAQ59" s="255"/>
      <c r="UAR59" s="255"/>
      <c r="UAS59" s="255"/>
      <c r="UAT59" s="255"/>
      <c r="UAU59" s="255"/>
      <c r="UAV59" s="255"/>
      <c r="UAW59" s="255"/>
      <c r="UAX59" s="255"/>
      <c r="UAY59" s="255"/>
      <c r="UAZ59" s="255"/>
      <c r="UBA59" s="255"/>
      <c r="UBB59" s="255"/>
      <c r="UBC59" s="255"/>
      <c r="UBD59" s="255"/>
      <c r="UBE59" s="255"/>
      <c r="UBF59" s="255"/>
      <c r="UBG59" s="255"/>
      <c r="UBH59" s="255"/>
      <c r="UBI59" s="255"/>
      <c r="UBJ59" s="255"/>
      <c r="UBK59" s="255"/>
      <c r="UBL59" s="255"/>
      <c r="UBM59" s="255"/>
      <c r="UBN59" s="255"/>
      <c r="UBO59" s="255"/>
      <c r="UBP59" s="255"/>
      <c r="UBQ59" s="255"/>
      <c r="UBR59" s="255"/>
      <c r="UBS59" s="255"/>
      <c r="UBT59" s="255"/>
      <c r="UBU59" s="255"/>
      <c r="UBV59" s="255"/>
      <c r="UBW59" s="255"/>
      <c r="UBX59" s="255"/>
      <c r="UBY59" s="255"/>
      <c r="UBZ59" s="255"/>
      <c r="UCA59" s="255"/>
      <c r="UCB59" s="255"/>
      <c r="UCC59" s="255"/>
      <c r="UCD59" s="255"/>
      <c r="UCE59" s="255"/>
      <c r="UCF59" s="255"/>
      <c r="UCG59" s="255"/>
      <c r="UCH59" s="255"/>
      <c r="UCI59" s="255"/>
      <c r="UCJ59" s="255"/>
      <c r="UCK59" s="255"/>
      <c r="UCL59" s="255"/>
      <c r="UCM59" s="255"/>
      <c r="UCN59" s="255"/>
      <c r="UCO59" s="255"/>
      <c r="UCP59" s="255"/>
      <c r="UCQ59" s="255"/>
      <c r="UCR59" s="255"/>
      <c r="UCS59" s="255"/>
      <c r="UCT59" s="255"/>
      <c r="UCU59" s="255"/>
      <c r="UCV59" s="255"/>
      <c r="UCW59" s="255"/>
      <c r="UCX59" s="255"/>
      <c r="UCY59" s="255"/>
      <c r="UCZ59" s="255"/>
      <c r="UDA59" s="255"/>
      <c r="UDB59" s="255"/>
      <c r="UDC59" s="255"/>
      <c r="UDD59" s="255"/>
      <c r="UDE59" s="255"/>
      <c r="UDF59" s="255"/>
      <c r="UDG59" s="255"/>
      <c r="UDH59" s="255"/>
      <c r="UDI59" s="255"/>
      <c r="UDJ59" s="255"/>
      <c r="UDK59" s="255"/>
      <c r="UDL59" s="255"/>
      <c r="UDM59" s="255"/>
      <c r="UDN59" s="255"/>
      <c r="UDO59" s="255"/>
      <c r="UDP59" s="255"/>
      <c r="UDQ59" s="255"/>
      <c r="UDR59" s="255"/>
      <c r="UDS59" s="255"/>
      <c r="UDT59" s="255"/>
      <c r="UDU59" s="255"/>
      <c r="UDV59" s="255"/>
      <c r="UDW59" s="255"/>
      <c r="UDX59" s="255"/>
      <c r="UDY59" s="255"/>
      <c r="UDZ59" s="255"/>
      <c r="UEA59" s="255"/>
      <c r="UEB59" s="255"/>
      <c r="UEC59" s="255"/>
      <c r="UED59" s="255"/>
      <c r="UEE59" s="255"/>
      <c r="UEF59" s="255"/>
      <c r="UEG59" s="255"/>
      <c r="UEH59" s="255"/>
      <c r="UEI59" s="255"/>
      <c r="UEJ59" s="255"/>
      <c r="UEK59" s="255"/>
      <c r="UEL59" s="255"/>
      <c r="UEM59" s="255"/>
      <c r="UEN59" s="255"/>
      <c r="UEO59" s="255"/>
      <c r="UEP59" s="255"/>
      <c r="UEQ59" s="255"/>
      <c r="UER59" s="255"/>
      <c r="UES59" s="255"/>
      <c r="UET59" s="255"/>
      <c r="UEU59" s="255"/>
      <c r="UEV59" s="255"/>
      <c r="UEW59" s="255"/>
      <c r="UEX59" s="255"/>
      <c r="UEY59" s="255"/>
      <c r="UEZ59" s="255"/>
      <c r="UFA59" s="255"/>
      <c r="UFB59" s="255"/>
      <c r="UFC59" s="255"/>
      <c r="UFD59" s="255"/>
      <c r="UFE59" s="255"/>
      <c r="UFF59" s="255"/>
      <c r="UFG59" s="255"/>
      <c r="UFH59" s="255"/>
      <c r="UFI59" s="255"/>
      <c r="UFJ59" s="255"/>
      <c r="UFK59" s="255"/>
      <c r="UFL59" s="255"/>
      <c r="UFM59" s="255"/>
      <c r="UFN59" s="255"/>
      <c r="UFO59" s="255"/>
      <c r="UFP59" s="255"/>
      <c r="UFQ59" s="255"/>
      <c r="UFR59" s="255"/>
      <c r="UFS59" s="255"/>
      <c r="UFT59" s="255"/>
      <c r="UFU59" s="255"/>
      <c r="UFV59" s="255"/>
      <c r="UFW59" s="255"/>
      <c r="UFX59" s="255"/>
      <c r="UFY59" s="255"/>
      <c r="UFZ59" s="255"/>
      <c r="UGA59" s="255"/>
      <c r="UGB59" s="255"/>
      <c r="UGC59" s="255"/>
      <c r="UGD59" s="255"/>
      <c r="UGE59" s="255"/>
      <c r="UGF59" s="255"/>
      <c r="UGG59" s="255"/>
      <c r="UGH59" s="255"/>
      <c r="UGI59" s="255"/>
      <c r="UGJ59" s="255"/>
      <c r="UGK59" s="255"/>
      <c r="UGL59" s="255"/>
      <c r="UGM59" s="255"/>
      <c r="UGN59" s="255"/>
      <c r="UGO59" s="255"/>
      <c r="UGP59" s="255"/>
      <c r="UGQ59" s="255"/>
      <c r="UGR59" s="255"/>
      <c r="UGS59" s="255"/>
      <c r="UGT59" s="255"/>
      <c r="UGU59" s="255"/>
      <c r="UGV59" s="255"/>
      <c r="UGW59" s="255"/>
      <c r="UGX59" s="255"/>
      <c r="UGY59" s="255"/>
      <c r="UGZ59" s="255"/>
      <c r="UHA59" s="255"/>
      <c r="UHB59" s="255"/>
      <c r="UHC59" s="255"/>
      <c r="UHD59" s="255"/>
      <c r="UHE59" s="255"/>
      <c r="UHF59" s="255"/>
      <c r="UHG59" s="255"/>
      <c r="UHH59" s="255"/>
      <c r="UHI59" s="255"/>
      <c r="UHJ59" s="255"/>
      <c r="UHK59" s="255"/>
      <c r="UHL59" s="255"/>
      <c r="UHM59" s="255"/>
      <c r="UHN59" s="255"/>
      <c r="UHO59" s="255"/>
      <c r="UHP59" s="255"/>
      <c r="UHQ59" s="255"/>
      <c r="UHR59" s="255"/>
      <c r="UHS59" s="255"/>
      <c r="UHT59" s="255"/>
      <c r="UHU59" s="255"/>
      <c r="UHV59" s="255"/>
      <c r="UHW59" s="255"/>
      <c r="UHX59" s="255"/>
      <c r="UHY59" s="255"/>
      <c r="UHZ59" s="255"/>
      <c r="UIA59" s="255"/>
      <c r="UIB59" s="255"/>
      <c r="UIC59" s="255"/>
      <c r="UID59" s="255"/>
      <c r="UIE59" s="255"/>
      <c r="UIF59" s="255"/>
      <c r="UIG59" s="255"/>
      <c r="UIH59" s="255"/>
      <c r="UII59" s="255"/>
      <c r="UIJ59" s="255"/>
      <c r="UIK59" s="255"/>
      <c r="UIL59" s="255"/>
      <c r="UIM59" s="255"/>
      <c r="UIN59" s="255"/>
      <c r="UIO59" s="255"/>
      <c r="UIP59" s="255"/>
      <c r="UIQ59" s="255"/>
      <c r="UIR59" s="255"/>
      <c r="UIS59" s="255"/>
      <c r="UIT59" s="255"/>
      <c r="UIU59" s="255"/>
      <c r="UIV59" s="255"/>
      <c r="UIW59" s="255"/>
      <c r="UIX59" s="255"/>
      <c r="UIY59" s="255"/>
      <c r="UIZ59" s="255"/>
      <c r="UJA59" s="255"/>
      <c r="UJB59" s="255"/>
      <c r="UJC59" s="255"/>
      <c r="UJD59" s="255"/>
      <c r="UJE59" s="255"/>
      <c r="UJF59" s="255"/>
      <c r="UJG59" s="255"/>
      <c r="UJH59" s="255"/>
      <c r="UJI59" s="255"/>
      <c r="UJJ59" s="255"/>
      <c r="UJK59" s="255"/>
      <c r="UJL59" s="255"/>
      <c r="UJM59" s="255"/>
      <c r="UJN59" s="255"/>
      <c r="UJO59" s="255"/>
      <c r="UJP59" s="255"/>
      <c r="UJQ59" s="255"/>
      <c r="UJR59" s="255"/>
      <c r="UJS59" s="255"/>
      <c r="UJT59" s="255"/>
      <c r="UJU59" s="255"/>
      <c r="UJV59" s="255"/>
      <c r="UJW59" s="255"/>
      <c r="UJX59" s="255"/>
      <c r="UJY59" s="255"/>
      <c r="UJZ59" s="255"/>
      <c r="UKA59" s="255"/>
      <c r="UKB59" s="255"/>
      <c r="UKC59" s="255"/>
      <c r="UKD59" s="255"/>
      <c r="UKE59" s="255"/>
      <c r="UKF59" s="255"/>
      <c r="UKG59" s="255"/>
      <c r="UKH59" s="255"/>
      <c r="UKI59" s="255"/>
      <c r="UKJ59" s="255"/>
      <c r="UKK59" s="255"/>
      <c r="UKL59" s="255"/>
      <c r="UKM59" s="255"/>
      <c r="UKN59" s="255"/>
      <c r="UKO59" s="255"/>
      <c r="UKP59" s="255"/>
      <c r="UKQ59" s="255"/>
      <c r="UKR59" s="255"/>
      <c r="UKS59" s="255"/>
      <c r="UKT59" s="255"/>
      <c r="UKU59" s="255"/>
      <c r="UKV59" s="255"/>
      <c r="UKW59" s="255"/>
      <c r="UKX59" s="255"/>
      <c r="UKY59" s="255"/>
      <c r="UKZ59" s="255"/>
      <c r="ULA59" s="255"/>
      <c r="ULB59" s="255"/>
      <c r="ULC59" s="255"/>
      <c r="ULD59" s="255"/>
      <c r="ULE59" s="255"/>
      <c r="ULF59" s="255"/>
      <c r="ULG59" s="255"/>
      <c r="ULH59" s="255"/>
      <c r="ULI59" s="255"/>
      <c r="ULJ59" s="255"/>
      <c r="ULK59" s="255"/>
      <c r="ULL59" s="255"/>
      <c r="ULM59" s="255"/>
      <c r="ULN59" s="255"/>
      <c r="ULO59" s="255"/>
      <c r="ULP59" s="255"/>
      <c r="ULQ59" s="255"/>
      <c r="ULR59" s="255"/>
      <c r="ULS59" s="255"/>
      <c r="ULT59" s="255"/>
      <c r="ULU59" s="255"/>
      <c r="ULV59" s="255"/>
      <c r="ULW59" s="255"/>
      <c r="ULX59" s="255"/>
      <c r="ULY59" s="255"/>
      <c r="ULZ59" s="255"/>
      <c r="UMA59" s="255"/>
      <c r="UMB59" s="255"/>
      <c r="UMC59" s="255"/>
      <c r="UMD59" s="255"/>
      <c r="UME59" s="255"/>
      <c r="UMF59" s="255"/>
      <c r="UMG59" s="255"/>
      <c r="UMH59" s="255"/>
      <c r="UMI59" s="255"/>
      <c r="UMJ59" s="255"/>
      <c r="UMK59" s="255"/>
      <c r="UML59" s="255"/>
      <c r="UMM59" s="255"/>
      <c r="UMN59" s="255"/>
      <c r="UMO59" s="255"/>
      <c r="UMP59" s="255"/>
      <c r="UMQ59" s="255"/>
      <c r="UMR59" s="255"/>
      <c r="UMS59" s="255"/>
      <c r="UMT59" s="255"/>
      <c r="UMU59" s="255"/>
      <c r="UMV59" s="255"/>
      <c r="UMW59" s="255"/>
      <c r="UMX59" s="255"/>
      <c r="UMY59" s="255"/>
      <c r="UMZ59" s="255"/>
      <c r="UNA59" s="255"/>
      <c r="UNB59" s="255"/>
      <c r="UNC59" s="255"/>
      <c r="UND59" s="255"/>
      <c r="UNE59" s="255"/>
      <c r="UNF59" s="255"/>
      <c r="UNG59" s="255"/>
      <c r="UNH59" s="255"/>
      <c r="UNI59" s="255"/>
      <c r="UNJ59" s="255"/>
      <c r="UNK59" s="255"/>
      <c r="UNL59" s="255"/>
      <c r="UNM59" s="255"/>
      <c r="UNN59" s="255"/>
      <c r="UNO59" s="255"/>
      <c r="UNP59" s="255"/>
      <c r="UNQ59" s="255"/>
      <c r="UNR59" s="255"/>
      <c r="UNS59" s="255"/>
      <c r="UNT59" s="255"/>
      <c r="UNU59" s="255"/>
      <c r="UNV59" s="255"/>
      <c r="UNW59" s="255"/>
      <c r="UNX59" s="255"/>
      <c r="UNY59" s="255"/>
      <c r="UNZ59" s="255"/>
      <c r="UOA59" s="255"/>
      <c r="UOB59" s="255"/>
      <c r="UOC59" s="255"/>
      <c r="UOD59" s="255"/>
      <c r="UOE59" s="255"/>
      <c r="UOF59" s="255"/>
      <c r="UOG59" s="255"/>
      <c r="UOH59" s="255"/>
      <c r="UOI59" s="255"/>
      <c r="UOJ59" s="255"/>
      <c r="UOK59" s="255"/>
      <c r="UOL59" s="255"/>
      <c r="UOM59" s="255"/>
      <c r="UON59" s="255"/>
      <c r="UOO59" s="255"/>
      <c r="UOP59" s="255"/>
      <c r="UOQ59" s="255"/>
      <c r="UOR59" s="255"/>
      <c r="UOS59" s="255"/>
      <c r="UOT59" s="255"/>
      <c r="UOU59" s="255"/>
      <c r="UOV59" s="255"/>
      <c r="UOW59" s="255"/>
      <c r="UOX59" s="255"/>
      <c r="UOY59" s="255"/>
      <c r="UOZ59" s="255"/>
      <c r="UPA59" s="255"/>
      <c r="UPB59" s="255"/>
      <c r="UPC59" s="255"/>
      <c r="UPD59" s="255"/>
      <c r="UPE59" s="255"/>
      <c r="UPF59" s="255"/>
      <c r="UPG59" s="255"/>
      <c r="UPH59" s="255"/>
      <c r="UPI59" s="255"/>
      <c r="UPJ59" s="255"/>
      <c r="UPK59" s="255"/>
      <c r="UPL59" s="255"/>
      <c r="UPM59" s="255"/>
      <c r="UPN59" s="255"/>
      <c r="UPO59" s="255"/>
      <c r="UPP59" s="255"/>
      <c r="UPQ59" s="255"/>
      <c r="UPR59" s="255"/>
      <c r="UPS59" s="255"/>
      <c r="UPT59" s="255"/>
      <c r="UPU59" s="255"/>
      <c r="UPV59" s="255"/>
      <c r="UPW59" s="255"/>
      <c r="UPX59" s="255"/>
      <c r="UPY59" s="255"/>
      <c r="UPZ59" s="255"/>
      <c r="UQA59" s="255"/>
      <c r="UQB59" s="255"/>
      <c r="UQC59" s="255"/>
      <c r="UQD59" s="255"/>
      <c r="UQE59" s="255"/>
      <c r="UQF59" s="255"/>
      <c r="UQG59" s="255"/>
      <c r="UQH59" s="255"/>
      <c r="UQI59" s="255"/>
      <c r="UQJ59" s="255"/>
      <c r="UQK59" s="255"/>
      <c r="UQL59" s="255"/>
      <c r="UQM59" s="255"/>
      <c r="UQN59" s="255"/>
      <c r="UQO59" s="255"/>
      <c r="UQP59" s="255"/>
      <c r="UQQ59" s="255"/>
      <c r="UQR59" s="255"/>
      <c r="UQS59" s="255"/>
      <c r="UQT59" s="255"/>
      <c r="UQU59" s="255"/>
      <c r="UQV59" s="255"/>
      <c r="UQW59" s="255"/>
      <c r="UQX59" s="255"/>
      <c r="UQY59" s="255"/>
      <c r="UQZ59" s="255"/>
      <c r="URA59" s="255"/>
      <c r="URB59" s="255"/>
      <c r="URC59" s="255"/>
      <c r="URD59" s="255"/>
      <c r="URE59" s="255"/>
      <c r="URF59" s="255"/>
      <c r="URG59" s="255"/>
      <c r="URH59" s="255"/>
      <c r="URI59" s="255"/>
      <c r="URJ59" s="255"/>
      <c r="URK59" s="255"/>
      <c r="URL59" s="255"/>
      <c r="URM59" s="255"/>
      <c r="URN59" s="255"/>
      <c r="URO59" s="255"/>
      <c r="URP59" s="255"/>
      <c r="URQ59" s="255"/>
      <c r="URR59" s="255"/>
      <c r="URS59" s="255"/>
      <c r="URT59" s="255"/>
      <c r="URU59" s="255"/>
      <c r="URV59" s="255"/>
      <c r="URW59" s="255"/>
      <c r="URX59" s="255"/>
      <c r="URY59" s="255"/>
      <c r="URZ59" s="255"/>
      <c r="USA59" s="255"/>
      <c r="USB59" s="255"/>
      <c r="USC59" s="255"/>
      <c r="USD59" s="255"/>
      <c r="USE59" s="255"/>
      <c r="USF59" s="255"/>
      <c r="USG59" s="255"/>
      <c r="USH59" s="255"/>
      <c r="USI59" s="255"/>
      <c r="USJ59" s="255"/>
      <c r="USK59" s="255"/>
      <c r="USL59" s="255"/>
      <c r="USM59" s="255"/>
      <c r="USN59" s="255"/>
      <c r="USO59" s="255"/>
      <c r="USP59" s="255"/>
      <c r="USQ59" s="255"/>
      <c r="USR59" s="255"/>
      <c r="USS59" s="255"/>
      <c r="UST59" s="255"/>
      <c r="USU59" s="255"/>
      <c r="USV59" s="255"/>
      <c r="USW59" s="255"/>
      <c r="USX59" s="255"/>
      <c r="USY59" s="255"/>
      <c r="USZ59" s="255"/>
      <c r="UTA59" s="255"/>
      <c r="UTB59" s="255"/>
      <c r="UTC59" s="255"/>
      <c r="UTD59" s="255"/>
      <c r="UTE59" s="255"/>
      <c r="UTF59" s="255"/>
      <c r="UTG59" s="255"/>
      <c r="UTH59" s="255"/>
      <c r="UTI59" s="255"/>
      <c r="UTJ59" s="255"/>
      <c r="UTK59" s="255"/>
      <c r="UTL59" s="255"/>
      <c r="UTM59" s="255"/>
      <c r="UTN59" s="255"/>
      <c r="UTO59" s="255"/>
      <c r="UTP59" s="255"/>
      <c r="UTQ59" s="255"/>
      <c r="UTR59" s="255"/>
      <c r="UTS59" s="255"/>
      <c r="UTT59" s="255"/>
      <c r="UTU59" s="255"/>
      <c r="UTV59" s="255"/>
      <c r="UTW59" s="255"/>
      <c r="UTX59" s="255"/>
      <c r="UTY59" s="255"/>
      <c r="UTZ59" s="255"/>
      <c r="UUA59" s="255"/>
      <c r="UUB59" s="255"/>
      <c r="UUC59" s="255"/>
      <c r="UUD59" s="255"/>
      <c r="UUE59" s="255"/>
      <c r="UUF59" s="255"/>
      <c r="UUG59" s="255"/>
      <c r="UUH59" s="255"/>
      <c r="UUI59" s="255"/>
      <c r="UUJ59" s="255"/>
      <c r="UUK59" s="255"/>
      <c r="UUL59" s="255"/>
      <c r="UUM59" s="255"/>
      <c r="UUN59" s="255"/>
      <c r="UUO59" s="255"/>
      <c r="UUP59" s="255"/>
      <c r="UUQ59" s="255"/>
      <c r="UUR59" s="255"/>
      <c r="UUS59" s="255"/>
      <c r="UUT59" s="255"/>
      <c r="UUU59" s="255"/>
      <c r="UUV59" s="255"/>
      <c r="UUW59" s="255"/>
      <c r="UUX59" s="255"/>
      <c r="UUY59" s="255"/>
      <c r="UUZ59" s="255"/>
      <c r="UVA59" s="255"/>
      <c r="UVB59" s="255"/>
      <c r="UVC59" s="255"/>
      <c r="UVD59" s="255"/>
      <c r="UVE59" s="255"/>
      <c r="UVF59" s="255"/>
      <c r="UVG59" s="255"/>
      <c r="UVH59" s="255"/>
      <c r="UVI59" s="255"/>
      <c r="UVJ59" s="255"/>
      <c r="UVK59" s="255"/>
      <c r="UVL59" s="255"/>
      <c r="UVM59" s="255"/>
      <c r="UVN59" s="255"/>
      <c r="UVO59" s="255"/>
      <c r="UVP59" s="255"/>
      <c r="UVQ59" s="255"/>
      <c r="UVR59" s="255"/>
      <c r="UVS59" s="255"/>
      <c r="UVT59" s="255"/>
      <c r="UVU59" s="255"/>
      <c r="UVV59" s="255"/>
      <c r="UVW59" s="255"/>
      <c r="UVX59" s="255"/>
      <c r="UVY59" s="255"/>
      <c r="UVZ59" s="255"/>
      <c r="UWA59" s="255"/>
      <c r="UWB59" s="255"/>
      <c r="UWC59" s="255"/>
      <c r="UWD59" s="255"/>
      <c r="UWE59" s="255"/>
      <c r="UWF59" s="255"/>
      <c r="UWG59" s="255"/>
      <c r="UWH59" s="255"/>
      <c r="UWI59" s="255"/>
      <c r="UWJ59" s="255"/>
      <c r="UWK59" s="255"/>
      <c r="UWL59" s="255"/>
      <c r="UWM59" s="255"/>
      <c r="UWN59" s="255"/>
      <c r="UWO59" s="255"/>
      <c r="UWP59" s="255"/>
      <c r="UWQ59" s="255"/>
      <c r="UWR59" s="255"/>
      <c r="UWS59" s="255"/>
      <c r="UWT59" s="255"/>
      <c r="UWU59" s="255"/>
      <c r="UWV59" s="255"/>
      <c r="UWW59" s="255"/>
      <c r="UWX59" s="255"/>
      <c r="UWY59" s="255"/>
      <c r="UWZ59" s="255"/>
      <c r="UXA59" s="255"/>
      <c r="UXB59" s="255"/>
      <c r="UXC59" s="255"/>
      <c r="UXD59" s="255"/>
      <c r="UXE59" s="255"/>
      <c r="UXF59" s="255"/>
      <c r="UXG59" s="255"/>
      <c r="UXH59" s="255"/>
      <c r="UXI59" s="255"/>
      <c r="UXJ59" s="255"/>
      <c r="UXK59" s="255"/>
      <c r="UXL59" s="255"/>
      <c r="UXM59" s="255"/>
      <c r="UXN59" s="255"/>
      <c r="UXO59" s="255"/>
      <c r="UXP59" s="255"/>
      <c r="UXQ59" s="255"/>
      <c r="UXR59" s="255"/>
      <c r="UXS59" s="255"/>
      <c r="UXT59" s="255"/>
      <c r="UXU59" s="255"/>
      <c r="UXV59" s="255"/>
      <c r="UXW59" s="255"/>
      <c r="UXX59" s="255"/>
      <c r="UXY59" s="255"/>
      <c r="UXZ59" s="255"/>
      <c r="UYA59" s="255"/>
      <c r="UYB59" s="255"/>
      <c r="UYC59" s="255"/>
      <c r="UYD59" s="255"/>
      <c r="UYE59" s="255"/>
      <c r="UYF59" s="255"/>
      <c r="UYG59" s="255"/>
      <c r="UYH59" s="255"/>
      <c r="UYI59" s="255"/>
      <c r="UYJ59" s="255"/>
      <c r="UYK59" s="255"/>
      <c r="UYL59" s="255"/>
      <c r="UYM59" s="255"/>
      <c r="UYN59" s="255"/>
      <c r="UYO59" s="255"/>
      <c r="UYP59" s="255"/>
      <c r="UYQ59" s="255"/>
      <c r="UYR59" s="255"/>
      <c r="UYS59" s="255"/>
      <c r="UYT59" s="255"/>
      <c r="UYU59" s="255"/>
      <c r="UYV59" s="255"/>
      <c r="UYW59" s="255"/>
      <c r="UYX59" s="255"/>
      <c r="UYY59" s="255"/>
      <c r="UYZ59" s="255"/>
      <c r="UZA59" s="255"/>
      <c r="UZB59" s="255"/>
      <c r="UZC59" s="255"/>
      <c r="UZD59" s="255"/>
      <c r="UZE59" s="255"/>
      <c r="UZF59" s="255"/>
      <c r="UZG59" s="255"/>
      <c r="UZH59" s="255"/>
      <c r="UZI59" s="255"/>
      <c r="UZJ59" s="255"/>
      <c r="UZK59" s="255"/>
      <c r="UZL59" s="255"/>
      <c r="UZM59" s="255"/>
      <c r="UZN59" s="255"/>
      <c r="UZO59" s="255"/>
      <c r="UZP59" s="255"/>
      <c r="UZQ59" s="255"/>
      <c r="UZR59" s="255"/>
      <c r="UZS59" s="255"/>
      <c r="UZT59" s="255"/>
      <c r="UZU59" s="255"/>
      <c r="UZV59" s="255"/>
      <c r="UZW59" s="255"/>
      <c r="UZX59" s="255"/>
      <c r="UZY59" s="255"/>
      <c r="UZZ59" s="255"/>
      <c r="VAA59" s="255"/>
      <c r="VAB59" s="255"/>
      <c r="VAC59" s="255"/>
      <c r="VAD59" s="255"/>
      <c r="VAE59" s="255"/>
      <c r="VAF59" s="255"/>
      <c r="VAG59" s="255"/>
      <c r="VAH59" s="255"/>
      <c r="VAI59" s="255"/>
      <c r="VAJ59" s="255"/>
      <c r="VAK59" s="255"/>
      <c r="VAL59" s="255"/>
      <c r="VAM59" s="255"/>
      <c r="VAN59" s="255"/>
      <c r="VAO59" s="255"/>
      <c r="VAP59" s="255"/>
      <c r="VAQ59" s="255"/>
      <c r="VAR59" s="255"/>
      <c r="VAS59" s="255"/>
      <c r="VAT59" s="255"/>
      <c r="VAU59" s="255"/>
      <c r="VAV59" s="255"/>
      <c r="VAW59" s="255"/>
      <c r="VAX59" s="255"/>
      <c r="VAY59" s="255"/>
      <c r="VAZ59" s="255"/>
      <c r="VBA59" s="255"/>
      <c r="VBB59" s="255"/>
      <c r="VBC59" s="255"/>
      <c r="VBD59" s="255"/>
      <c r="VBE59" s="255"/>
      <c r="VBF59" s="255"/>
      <c r="VBG59" s="255"/>
      <c r="VBH59" s="255"/>
      <c r="VBI59" s="255"/>
      <c r="VBJ59" s="255"/>
      <c r="VBK59" s="255"/>
      <c r="VBL59" s="255"/>
      <c r="VBM59" s="255"/>
      <c r="VBN59" s="255"/>
      <c r="VBO59" s="255"/>
      <c r="VBP59" s="255"/>
      <c r="VBQ59" s="255"/>
      <c r="VBR59" s="255"/>
      <c r="VBS59" s="255"/>
      <c r="VBT59" s="255"/>
      <c r="VBU59" s="255"/>
      <c r="VBV59" s="255"/>
      <c r="VBW59" s="255"/>
      <c r="VBX59" s="255"/>
      <c r="VBY59" s="255"/>
      <c r="VBZ59" s="255"/>
      <c r="VCA59" s="255"/>
      <c r="VCB59" s="255"/>
      <c r="VCC59" s="255"/>
      <c r="VCD59" s="255"/>
      <c r="VCE59" s="255"/>
      <c r="VCF59" s="255"/>
      <c r="VCG59" s="255"/>
      <c r="VCH59" s="255"/>
      <c r="VCI59" s="255"/>
      <c r="VCJ59" s="255"/>
      <c r="VCK59" s="255"/>
      <c r="VCL59" s="255"/>
      <c r="VCM59" s="255"/>
      <c r="VCN59" s="255"/>
      <c r="VCO59" s="255"/>
      <c r="VCP59" s="255"/>
      <c r="VCQ59" s="255"/>
      <c r="VCR59" s="255"/>
      <c r="VCS59" s="255"/>
      <c r="VCT59" s="255"/>
      <c r="VCU59" s="255"/>
      <c r="VCV59" s="255"/>
      <c r="VCW59" s="255"/>
      <c r="VCX59" s="255"/>
      <c r="VCY59" s="255"/>
      <c r="VCZ59" s="255"/>
      <c r="VDA59" s="255"/>
      <c r="VDB59" s="255"/>
      <c r="VDC59" s="255"/>
      <c r="VDD59" s="255"/>
      <c r="VDE59" s="255"/>
      <c r="VDF59" s="255"/>
      <c r="VDG59" s="255"/>
      <c r="VDH59" s="255"/>
      <c r="VDI59" s="255"/>
      <c r="VDJ59" s="255"/>
      <c r="VDK59" s="255"/>
      <c r="VDL59" s="255"/>
      <c r="VDM59" s="255"/>
      <c r="VDN59" s="255"/>
      <c r="VDO59" s="255"/>
      <c r="VDP59" s="255"/>
      <c r="VDQ59" s="255"/>
      <c r="VDR59" s="255"/>
      <c r="VDS59" s="255"/>
      <c r="VDT59" s="255"/>
      <c r="VDU59" s="255"/>
      <c r="VDV59" s="255"/>
      <c r="VDW59" s="255"/>
      <c r="VDX59" s="255"/>
      <c r="VDY59" s="255"/>
      <c r="VDZ59" s="255"/>
      <c r="VEA59" s="255"/>
      <c r="VEB59" s="255"/>
      <c r="VEC59" s="255"/>
      <c r="VED59" s="255"/>
      <c r="VEE59" s="255"/>
      <c r="VEF59" s="255"/>
      <c r="VEG59" s="255"/>
      <c r="VEH59" s="255"/>
      <c r="VEI59" s="255"/>
      <c r="VEJ59" s="255"/>
      <c r="VEK59" s="255"/>
      <c r="VEL59" s="255"/>
      <c r="VEM59" s="255"/>
      <c r="VEN59" s="255"/>
      <c r="VEO59" s="255"/>
      <c r="VEP59" s="255"/>
      <c r="VEQ59" s="255"/>
      <c r="VER59" s="255"/>
      <c r="VES59" s="255"/>
      <c r="VET59" s="255"/>
      <c r="VEU59" s="255"/>
      <c r="VEV59" s="255"/>
      <c r="VEW59" s="255"/>
      <c r="VEX59" s="255"/>
      <c r="VEY59" s="255"/>
      <c r="VEZ59" s="255"/>
      <c r="VFA59" s="255"/>
      <c r="VFB59" s="255"/>
      <c r="VFC59" s="255"/>
      <c r="VFD59" s="255"/>
      <c r="VFE59" s="255"/>
      <c r="VFF59" s="255"/>
      <c r="VFG59" s="255"/>
      <c r="VFH59" s="255"/>
      <c r="VFI59" s="255"/>
      <c r="VFJ59" s="255"/>
      <c r="VFK59" s="255"/>
      <c r="VFL59" s="255"/>
      <c r="VFM59" s="255"/>
      <c r="VFN59" s="255"/>
      <c r="VFO59" s="255"/>
      <c r="VFP59" s="255"/>
      <c r="VFQ59" s="255"/>
      <c r="VFR59" s="255"/>
      <c r="VFS59" s="255"/>
      <c r="VFT59" s="255"/>
      <c r="VFU59" s="255"/>
      <c r="VFV59" s="255"/>
      <c r="VFW59" s="255"/>
      <c r="VFX59" s="255"/>
      <c r="VFY59" s="255"/>
      <c r="VFZ59" s="255"/>
      <c r="VGA59" s="255"/>
      <c r="VGB59" s="255"/>
      <c r="VGC59" s="255"/>
      <c r="VGD59" s="255"/>
      <c r="VGE59" s="255"/>
      <c r="VGF59" s="255"/>
      <c r="VGG59" s="255"/>
      <c r="VGH59" s="255"/>
      <c r="VGI59" s="255"/>
      <c r="VGJ59" s="255"/>
      <c r="VGK59" s="255"/>
      <c r="VGL59" s="255"/>
      <c r="VGM59" s="255"/>
      <c r="VGN59" s="255"/>
      <c r="VGO59" s="255"/>
      <c r="VGP59" s="255"/>
      <c r="VGQ59" s="255"/>
      <c r="VGR59" s="255"/>
      <c r="VGS59" s="255"/>
      <c r="VGT59" s="255"/>
      <c r="VGU59" s="255"/>
      <c r="VGV59" s="255"/>
      <c r="VGW59" s="255"/>
      <c r="VGX59" s="255"/>
      <c r="VGY59" s="255"/>
      <c r="VGZ59" s="255"/>
      <c r="VHA59" s="255"/>
      <c r="VHB59" s="255"/>
      <c r="VHC59" s="255"/>
      <c r="VHD59" s="255"/>
      <c r="VHE59" s="255"/>
      <c r="VHF59" s="255"/>
      <c r="VHG59" s="255"/>
      <c r="VHH59" s="255"/>
      <c r="VHI59" s="255"/>
      <c r="VHJ59" s="255"/>
      <c r="VHK59" s="255"/>
      <c r="VHL59" s="255"/>
      <c r="VHM59" s="255"/>
      <c r="VHN59" s="255"/>
      <c r="VHO59" s="255"/>
      <c r="VHP59" s="255"/>
      <c r="VHQ59" s="255"/>
      <c r="VHR59" s="255"/>
      <c r="VHS59" s="255"/>
      <c r="VHT59" s="255"/>
      <c r="VHU59" s="255"/>
      <c r="VHV59" s="255"/>
      <c r="VHW59" s="255"/>
      <c r="VHX59" s="255"/>
      <c r="VHY59" s="255"/>
      <c r="VHZ59" s="255"/>
      <c r="VIA59" s="255"/>
      <c r="VIB59" s="255"/>
      <c r="VIC59" s="255"/>
      <c r="VID59" s="255"/>
      <c r="VIE59" s="255"/>
      <c r="VIF59" s="255"/>
      <c r="VIG59" s="255"/>
      <c r="VIH59" s="255"/>
      <c r="VII59" s="255"/>
      <c r="VIJ59" s="255"/>
      <c r="VIK59" s="255"/>
      <c r="VIL59" s="255"/>
      <c r="VIM59" s="255"/>
      <c r="VIN59" s="255"/>
      <c r="VIO59" s="255"/>
      <c r="VIP59" s="255"/>
      <c r="VIQ59" s="255"/>
      <c r="VIR59" s="255"/>
      <c r="VIS59" s="255"/>
      <c r="VIT59" s="255"/>
      <c r="VIU59" s="255"/>
      <c r="VIV59" s="255"/>
      <c r="VIW59" s="255"/>
      <c r="VIX59" s="255"/>
      <c r="VIY59" s="255"/>
      <c r="VIZ59" s="255"/>
      <c r="VJA59" s="255"/>
      <c r="VJB59" s="255"/>
      <c r="VJC59" s="255"/>
      <c r="VJD59" s="255"/>
      <c r="VJE59" s="255"/>
      <c r="VJF59" s="255"/>
      <c r="VJG59" s="255"/>
      <c r="VJH59" s="255"/>
      <c r="VJI59" s="255"/>
      <c r="VJJ59" s="255"/>
      <c r="VJK59" s="255"/>
      <c r="VJL59" s="255"/>
      <c r="VJM59" s="255"/>
      <c r="VJN59" s="255"/>
      <c r="VJO59" s="255"/>
      <c r="VJP59" s="255"/>
      <c r="VJQ59" s="255"/>
      <c r="VJR59" s="255"/>
      <c r="VJS59" s="255"/>
      <c r="VJT59" s="255"/>
      <c r="VJU59" s="255"/>
      <c r="VJV59" s="255"/>
      <c r="VJW59" s="255"/>
      <c r="VJX59" s="255"/>
      <c r="VJY59" s="255"/>
      <c r="VJZ59" s="255"/>
      <c r="VKA59" s="255"/>
      <c r="VKB59" s="255"/>
      <c r="VKC59" s="255"/>
      <c r="VKD59" s="255"/>
      <c r="VKE59" s="255"/>
      <c r="VKF59" s="255"/>
      <c r="VKG59" s="255"/>
      <c r="VKH59" s="255"/>
      <c r="VKI59" s="255"/>
      <c r="VKJ59" s="255"/>
      <c r="VKK59" s="255"/>
      <c r="VKL59" s="255"/>
      <c r="VKM59" s="255"/>
      <c r="VKN59" s="255"/>
      <c r="VKO59" s="255"/>
      <c r="VKP59" s="255"/>
      <c r="VKQ59" s="255"/>
      <c r="VKR59" s="255"/>
      <c r="VKS59" s="255"/>
      <c r="VKT59" s="255"/>
      <c r="VKU59" s="255"/>
      <c r="VKV59" s="255"/>
      <c r="VKW59" s="255"/>
      <c r="VKX59" s="255"/>
      <c r="VKY59" s="255"/>
      <c r="VKZ59" s="255"/>
      <c r="VLA59" s="255"/>
      <c r="VLB59" s="255"/>
      <c r="VLC59" s="255"/>
      <c r="VLD59" s="255"/>
      <c r="VLE59" s="255"/>
      <c r="VLF59" s="255"/>
      <c r="VLG59" s="255"/>
      <c r="VLH59" s="255"/>
      <c r="VLI59" s="255"/>
      <c r="VLJ59" s="255"/>
      <c r="VLK59" s="255"/>
      <c r="VLL59" s="255"/>
      <c r="VLM59" s="255"/>
      <c r="VLN59" s="255"/>
      <c r="VLO59" s="255"/>
      <c r="VLP59" s="255"/>
      <c r="VLQ59" s="255"/>
      <c r="VLR59" s="255"/>
      <c r="VLS59" s="255"/>
      <c r="VLT59" s="255"/>
      <c r="VLU59" s="255"/>
      <c r="VLV59" s="255"/>
      <c r="VLW59" s="255"/>
      <c r="VLX59" s="255"/>
      <c r="VLY59" s="255"/>
      <c r="VLZ59" s="255"/>
      <c r="VMA59" s="255"/>
      <c r="VMB59" s="255"/>
      <c r="VMC59" s="255"/>
      <c r="VMD59" s="255"/>
      <c r="VME59" s="255"/>
      <c r="VMF59" s="255"/>
      <c r="VMG59" s="255"/>
      <c r="VMH59" s="255"/>
      <c r="VMI59" s="255"/>
      <c r="VMJ59" s="255"/>
      <c r="VMK59" s="255"/>
      <c r="VML59" s="255"/>
      <c r="VMM59" s="255"/>
      <c r="VMN59" s="255"/>
      <c r="VMO59" s="255"/>
      <c r="VMP59" s="255"/>
      <c r="VMQ59" s="255"/>
      <c r="VMR59" s="255"/>
      <c r="VMS59" s="255"/>
      <c r="VMT59" s="255"/>
      <c r="VMU59" s="255"/>
      <c r="VMV59" s="255"/>
      <c r="VMW59" s="255"/>
      <c r="VMX59" s="255"/>
      <c r="VMY59" s="255"/>
      <c r="VMZ59" s="255"/>
      <c r="VNA59" s="255"/>
      <c r="VNB59" s="255"/>
      <c r="VNC59" s="255"/>
      <c r="VND59" s="255"/>
      <c r="VNE59" s="255"/>
      <c r="VNF59" s="255"/>
      <c r="VNG59" s="255"/>
      <c r="VNH59" s="255"/>
      <c r="VNI59" s="255"/>
      <c r="VNJ59" s="255"/>
      <c r="VNK59" s="255"/>
      <c r="VNL59" s="255"/>
      <c r="VNM59" s="255"/>
      <c r="VNN59" s="255"/>
      <c r="VNO59" s="255"/>
      <c r="VNP59" s="255"/>
      <c r="VNQ59" s="255"/>
      <c r="VNR59" s="255"/>
      <c r="VNS59" s="255"/>
      <c r="VNT59" s="255"/>
      <c r="VNU59" s="255"/>
      <c r="VNV59" s="255"/>
      <c r="VNW59" s="255"/>
      <c r="VNX59" s="255"/>
      <c r="VNY59" s="255"/>
      <c r="VNZ59" s="255"/>
      <c r="VOA59" s="255"/>
      <c r="VOB59" s="255"/>
      <c r="VOC59" s="255"/>
      <c r="VOD59" s="255"/>
      <c r="VOE59" s="255"/>
      <c r="VOF59" s="255"/>
      <c r="VOG59" s="255"/>
      <c r="VOH59" s="255"/>
      <c r="VOI59" s="255"/>
      <c r="VOJ59" s="255"/>
      <c r="VOK59" s="255"/>
      <c r="VOL59" s="255"/>
      <c r="VOM59" s="255"/>
      <c r="VON59" s="255"/>
      <c r="VOO59" s="255"/>
      <c r="VOP59" s="255"/>
      <c r="VOQ59" s="255"/>
      <c r="VOR59" s="255"/>
      <c r="VOS59" s="255"/>
      <c r="VOT59" s="255"/>
      <c r="VOU59" s="255"/>
      <c r="VOV59" s="255"/>
      <c r="VOW59" s="255"/>
      <c r="VOX59" s="255"/>
      <c r="VOY59" s="255"/>
      <c r="VOZ59" s="255"/>
      <c r="VPA59" s="255"/>
      <c r="VPB59" s="255"/>
      <c r="VPC59" s="255"/>
      <c r="VPD59" s="255"/>
      <c r="VPE59" s="255"/>
      <c r="VPF59" s="255"/>
      <c r="VPG59" s="255"/>
      <c r="VPH59" s="255"/>
      <c r="VPI59" s="255"/>
      <c r="VPJ59" s="255"/>
      <c r="VPK59" s="255"/>
      <c r="VPL59" s="255"/>
      <c r="VPM59" s="255"/>
      <c r="VPN59" s="255"/>
      <c r="VPO59" s="255"/>
      <c r="VPP59" s="255"/>
      <c r="VPQ59" s="255"/>
      <c r="VPR59" s="255"/>
      <c r="VPS59" s="255"/>
      <c r="VPT59" s="255"/>
      <c r="VPU59" s="255"/>
      <c r="VPV59" s="255"/>
      <c r="VPW59" s="255"/>
      <c r="VPX59" s="255"/>
      <c r="VPY59" s="255"/>
      <c r="VPZ59" s="255"/>
      <c r="VQA59" s="255"/>
      <c r="VQB59" s="255"/>
      <c r="VQC59" s="255"/>
      <c r="VQD59" s="255"/>
      <c r="VQE59" s="255"/>
      <c r="VQF59" s="255"/>
      <c r="VQG59" s="255"/>
      <c r="VQH59" s="255"/>
      <c r="VQI59" s="255"/>
      <c r="VQJ59" s="255"/>
      <c r="VQK59" s="255"/>
      <c r="VQL59" s="255"/>
      <c r="VQM59" s="255"/>
      <c r="VQN59" s="255"/>
      <c r="VQO59" s="255"/>
      <c r="VQP59" s="255"/>
      <c r="VQQ59" s="255"/>
      <c r="VQR59" s="255"/>
      <c r="VQS59" s="255"/>
      <c r="VQT59" s="255"/>
      <c r="VQU59" s="255"/>
      <c r="VQV59" s="255"/>
      <c r="VQW59" s="255"/>
      <c r="VQX59" s="255"/>
      <c r="VQY59" s="255"/>
      <c r="VQZ59" s="255"/>
      <c r="VRA59" s="255"/>
      <c r="VRB59" s="255"/>
      <c r="VRC59" s="255"/>
      <c r="VRD59" s="255"/>
      <c r="VRE59" s="255"/>
      <c r="VRF59" s="255"/>
      <c r="VRG59" s="255"/>
      <c r="VRH59" s="255"/>
      <c r="VRI59" s="255"/>
      <c r="VRJ59" s="255"/>
      <c r="VRK59" s="255"/>
      <c r="VRL59" s="255"/>
      <c r="VRM59" s="255"/>
      <c r="VRN59" s="255"/>
      <c r="VRO59" s="255"/>
      <c r="VRP59" s="255"/>
      <c r="VRQ59" s="255"/>
      <c r="VRR59" s="255"/>
      <c r="VRS59" s="255"/>
      <c r="VRT59" s="255"/>
      <c r="VRU59" s="255"/>
      <c r="VRV59" s="255"/>
      <c r="VRW59" s="255"/>
      <c r="VRX59" s="255"/>
      <c r="VRY59" s="255"/>
      <c r="VRZ59" s="255"/>
      <c r="VSA59" s="255"/>
      <c r="VSB59" s="255"/>
      <c r="VSC59" s="255"/>
      <c r="VSD59" s="255"/>
      <c r="VSE59" s="255"/>
      <c r="VSF59" s="255"/>
      <c r="VSG59" s="255"/>
      <c r="VSH59" s="255"/>
      <c r="VSI59" s="255"/>
      <c r="VSJ59" s="255"/>
      <c r="VSK59" s="255"/>
      <c r="VSL59" s="255"/>
      <c r="VSM59" s="255"/>
      <c r="VSN59" s="255"/>
      <c r="VSO59" s="255"/>
      <c r="VSP59" s="255"/>
      <c r="VSQ59" s="255"/>
      <c r="VSR59" s="255"/>
      <c r="VSS59" s="255"/>
      <c r="VST59" s="255"/>
      <c r="VSU59" s="255"/>
      <c r="VSV59" s="255"/>
      <c r="VSW59" s="255"/>
      <c r="VSX59" s="255"/>
      <c r="VSY59" s="255"/>
      <c r="VSZ59" s="255"/>
      <c r="VTA59" s="255"/>
      <c r="VTB59" s="255"/>
      <c r="VTC59" s="255"/>
      <c r="VTD59" s="255"/>
      <c r="VTE59" s="255"/>
      <c r="VTF59" s="255"/>
      <c r="VTG59" s="255"/>
      <c r="VTH59" s="255"/>
      <c r="VTI59" s="255"/>
      <c r="VTJ59" s="255"/>
      <c r="VTK59" s="255"/>
      <c r="VTL59" s="255"/>
      <c r="VTM59" s="255"/>
      <c r="VTN59" s="255"/>
      <c r="VTO59" s="255"/>
      <c r="VTP59" s="255"/>
      <c r="VTQ59" s="255"/>
      <c r="VTR59" s="255"/>
      <c r="VTS59" s="255"/>
      <c r="VTT59" s="255"/>
      <c r="VTU59" s="255"/>
      <c r="VTV59" s="255"/>
      <c r="VTW59" s="255"/>
      <c r="VTX59" s="255"/>
      <c r="VTY59" s="255"/>
      <c r="VTZ59" s="255"/>
      <c r="VUA59" s="255"/>
      <c r="VUB59" s="255"/>
      <c r="VUC59" s="255"/>
      <c r="VUD59" s="255"/>
      <c r="VUE59" s="255"/>
      <c r="VUF59" s="255"/>
      <c r="VUG59" s="255"/>
      <c r="VUH59" s="255"/>
      <c r="VUI59" s="255"/>
      <c r="VUJ59" s="255"/>
      <c r="VUK59" s="255"/>
      <c r="VUL59" s="255"/>
      <c r="VUM59" s="255"/>
      <c r="VUN59" s="255"/>
      <c r="VUO59" s="255"/>
      <c r="VUP59" s="255"/>
      <c r="VUQ59" s="255"/>
      <c r="VUR59" s="255"/>
      <c r="VUS59" s="255"/>
      <c r="VUT59" s="255"/>
      <c r="VUU59" s="255"/>
      <c r="VUV59" s="255"/>
      <c r="VUW59" s="255"/>
      <c r="VUX59" s="255"/>
      <c r="VUY59" s="255"/>
      <c r="VUZ59" s="255"/>
      <c r="VVA59" s="255"/>
      <c r="VVB59" s="255"/>
      <c r="VVC59" s="255"/>
      <c r="VVD59" s="255"/>
      <c r="VVE59" s="255"/>
      <c r="VVF59" s="255"/>
      <c r="VVG59" s="255"/>
      <c r="VVH59" s="255"/>
      <c r="VVI59" s="255"/>
      <c r="VVJ59" s="255"/>
      <c r="VVK59" s="255"/>
      <c r="VVL59" s="255"/>
      <c r="VVM59" s="255"/>
      <c r="VVN59" s="255"/>
      <c r="VVO59" s="255"/>
      <c r="VVP59" s="255"/>
      <c r="VVQ59" s="255"/>
      <c r="VVR59" s="255"/>
      <c r="VVS59" s="255"/>
      <c r="VVT59" s="255"/>
      <c r="VVU59" s="255"/>
      <c r="VVV59" s="255"/>
      <c r="VVW59" s="255"/>
      <c r="VVX59" s="255"/>
      <c r="VVY59" s="255"/>
      <c r="VVZ59" s="255"/>
      <c r="VWA59" s="255"/>
      <c r="VWB59" s="255"/>
      <c r="VWC59" s="255"/>
      <c r="VWD59" s="255"/>
      <c r="VWE59" s="255"/>
      <c r="VWF59" s="255"/>
      <c r="VWG59" s="255"/>
      <c r="VWH59" s="255"/>
      <c r="VWI59" s="255"/>
      <c r="VWJ59" s="255"/>
      <c r="VWK59" s="255"/>
      <c r="VWL59" s="255"/>
      <c r="VWM59" s="255"/>
      <c r="VWN59" s="255"/>
      <c r="VWO59" s="255"/>
      <c r="VWP59" s="255"/>
      <c r="VWQ59" s="255"/>
      <c r="VWR59" s="255"/>
      <c r="VWS59" s="255"/>
      <c r="VWT59" s="255"/>
      <c r="VWU59" s="255"/>
      <c r="VWV59" s="255"/>
      <c r="VWW59" s="255"/>
      <c r="VWX59" s="255"/>
      <c r="VWY59" s="255"/>
      <c r="VWZ59" s="255"/>
      <c r="VXA59" s="255"/>
      <c r="VXB59" s="255"/>
      <c r="VXC59" s="255"/>
      <c r="VXD59" s="255"/>
      <c r="VXE59" s="255"/>
      <c r="VXF59" s="255"/>
      <c r="VXG59" s="255"/>
      <c r="VXH59" s="255"/>
      <c r="VXI59" s="255"/>
      <c r="VXJ59" s="255"/>
      <c r="VXK59" s="255"/>
      <c r="VXL59" s="255"/>
      <c r="VXM59" s="255"/>
      <c r="VXN59" s="255"/>
      <c r="VXO59" s="255"/>
      <c r="VXP59" s="255"/>
      <c r="VXQ59" s="255"/>
      <c r="VXR59" s="255"/>
      <c r="VXS59" s="255"/>
      <c r="VXT59" s="255"/>
      <c r="VXU59" s="255"/>
      <c r="VXV59" s="255"/>
      <c r="VXW59" s="255"/>
      <c r="VXX59" s="255"/>
      <c r="VXY59" s="255"/>
      <c r="VXZ59" s="255"/>
      <c r="VYA59" s="255"/>
      <c r="VYB59" s="255"/>
      <c r="VYC59" s="255"/>
      <c r="VYD59" s="255"/>
      <c r="VYE59" s="255"/>
      <c r="VYF59" s="255"/>
      <c r="VYG59" s="255"/>
      <c r="VYH59" s="255"/>
      <c r="VYI59" s="255"/>
      <c r="VYJ59" s="255"/>
      <c r="VYK59" s="255"/>
      <c r="VYL59" s="255"/>
      <c r="VYM59" s="255"/>
      <c r="VYN59" s="255"/>
      <c r="VYO59" s="255"/>
      <c r="VYP59" s="255"/>
      <c r="VYQ59" s="255"/>
      <c r="VYR59" s="255"/>
      <c r="VYS59" s="255"/>
      <c r="VYT59" s="255"/>
      <c r="VYU59" s="255"/>
      <c r="VYV59" s="255"/>
      <c r="VYW59" s="255"/>
      <c r="VYX59" s="255"/>
      <c r="VYY59" s="255"/>
      <c r="VYZ59" s="255"/>
      <c r="VZA59" s="255"/>
      <c r="VZB59" s="255"/>
      <c r="VZC59" s="255"/>
      <c r="VZD59" s="255"/>
      <c r="VZE59" s="255"/>
      <c r="VZF59" s="255"/>
      <c r="VZG59" s="255"/>
      <c r="VZH59" s="255"/>
      <c r="VZI59" s="255"/>
      <c r="VZJ59" s="255"/>
      <c r="VZK59" s="255"/>
      <c r="VZL59" s="255"/>
      <c r="VZM59" s="255"/>
      <c r="VZN59" s="255"/>
      <c r="VZO59" s="255"/>
      <c r="VZP59" s="255"/>
      <c r="VZQ59" s="255"/>
      <c r="VZR59" s="255"/>
      <c r="VZS59" s="255"/>
      <c r="VZT59" s="255"/>
      <c r="VZU59" s="255"/>
      <c r="VZV59" s="255"/>
      <c r="VZW59" s="255"/>
      <c r="VZX59" s="255"/>
      <c r="VZY59" s="255"/>
      <c r="VZZ59" s="255"/>
      <c r="WAA59" s="255"/>
      <c r="WAB59" s="255"/>
      <c r="WAC59" s="255"/>
      <c r="WAD59" s="255"/>
      <c r="WAE59" s="255"/>
      <c r="WAF59" s="255"/>
      <c r="WAG59" s="255"/>
      <c r="WAH59" s="255"/>
      <c r="WAI59" s="255"/>
      <c r="WAJ59" s="255"/>
      <c r="WAK59" s="255"/>
      <c r="WAL59" s="255"/>
      <c r="WAM59" s="255"/>
      <c r="WAN59" s="255"/>
      <c r="WAO59" s="255"/>
      <c r="WAP59" s="255"/>
      <c r="WAQ59" s="255"/>
      <c r="WAR59" s="255"/>
      <c r="WAS59" s="255"/>
      <c r="WAT59" s="255"/>
      <c r="WAU59" s="255"/>
      <c r="WAV59" s="255"/>
      <c r="WAW59" s="255"/>
      <c r="WAX59" s="255"/>
      <c r="WAY59" s="255"/>
      <c r="WAZ59" s="255"/>
      <c r="WBA59" s="255"/>
      <c r="WBB59" s="255"/>
      <c r="WBC59" s="255"/>
      <c r="WBD59" s="255"/>
      <c r="WBE59" s="255"/>
      <c r="WBF59" s="255"/>
      <c r="WBG59" s="255"/>
      <c r="WBH59" s="255"/>
      <c r="WBI59" s="255"/>
      <c r="WBJ59" s="255"/>
      <c r="WBK59" s="255"/>
      <c r="WBL59" s="255"/>
      <c r="WBM59" s="255"/>
      <c r="WBN59" s="255"/>
      <c r="WBO59" s="255"/>
      <c r="WBP59" s="255"/>
      <c r="WBQ59" s="255"/>
      <c r="WBR59" s="255"/>
      <c r="WBS59" s="255"/>
      <c r="WBT59" s="255"/>
      <c r="WBU59" s="255"/>
      <c r="WBV59" s="255"/>
      <c r="WBW59" s="255"/>
      <c r="WBX59" s="255"/>
      <c r="WBY59" s="255"/>
      <c r="WBZ59" s="255"/>
      <c r="WCA59" s="255"/>
      <c r="WCB59" s="255"/>
      <c r="WCC59" s="255"/>
      <c r="WCD59" s="255"/>
      <c r="WCE59" s="255"/>
      <c r="WCF59" s="255"/>
      <c r="WCG59" s="255"/>
      <c r="WCH59" s="255"/>
      <c r="WCI59" s="255"/>
      <c r="WCJ59" s="255"/>
      <c r="WCK59" s="255"/>
      <c r="WCL59" s="255"/>
      <c r="WCM59" s="255"/>
      <c r="WCN59" s="255"/>
      <c r="WCO59" s="255"/>
      <c r="WCP59" s="255"/>
      <c r="WCQ59" s="255"/>
      <c r="WCR59" s="255"/>
      <c r="WCS59" s="255"/>
      <c r="WCT59" s="255"/>
      <c r="WCU59" s="255"/>
      <c r="WCV59" s="255"/>
      <c r="WCW59" s="255"/>
      <c r="WCX59" s="255"/>
      <c r="WCY59" s="255"/>
      <c r="WCZ59" s="255"/>
      <c r="WDA59" s="255"/>
      <c r="WDB59" s="255"/>
      <c r="WDC59" s="255"/>
      <c r="WDD59" s="255"/>
      <c r="WDE59" s="255"/>
      <c r="WDF59" s="255"/>
      <c r="WDG59" s="255"/>
      <c r="WDH59" s="255"/>
      <c r="WDI59" s="255"/>
      <c r="WDJ59" s="255"/>
      <c r="WDK59" s="255"/>
      <c r="WDL59" s="255"/>
      <c r="WDM59" s="255"/>
      <c r="WDN59" s="255"/>
      <c r="WDO59" s="255"/>
      <c r="WDP59" s="255"/>
      <c r="WDQ59" s="255"/>
      <c r="WDR59" s="255"/>
      <c r="WDS59" s="255"/>
      <c r="WDT59" s="255"/>
      <c r="WDU59" s="255"/>
      <c r="WDV59" s="255"/>
      <c r="WDW59" s="255"/>
      <c r="WDX59" s="255"/>
      <c r="WDY59" s="255"/>
      <c r="WDZ59" s="255"/>
      <c r="WEA59" s="255"/>
      <c r="WEB59" s="255"/>
      <c r="WEC59" s="255"/>
      <c r="WED59" s="255"/>
      <c r="WEE59" s="255"/>
      <c r="WEF59" s="255"/>
      <c r="WEG59" s="255"/>
      <c r="WEH59" s="255"/>
      <c r="WEI59" s="255"/>
      <c r="WEJ59" s="255"/>
      <c r="WEK59" s="255"/>
      <c r="WEL59" s="255"/>
      <c r="WEM59" s="255"/>
      <c r="WEN59" s="255"/>
      <c r="WEO59" s="255"/>
      <c r="WEP59" s="255"/>
      <c r="WEQ59" s="255"/>
      <c r="WER59" s="255"/>
      <c r="WES59" s="255"/>
      <c r="WET59" s="255"/>
      <c r="WEU59" s="255"/>
      <c r="WEV59" s="255"/>
      <c r="WEW59" s="255"/>
      <c r="WEX59" s="255"/>
      <c r="WEY59" s="255"/>
      <c r="WEZ59" s="255"/>
      <c r="WFA59" s="255"/>
      <c r="WFB59" s="255"/>
      <c r="WFC59" s="255"/>
      <c r="WFD59" s="255"/>
      <c r="WFE59" s="255"/>
      <c r="WFF59" s="255"/>
      <c r="WFG59" s="255"/>
      <c r="WFH59" s="255"/>
      <c r="WFI59" s="255"/>
      <c r="WFJ59" s="255"/>
      <c r="WFK59" s="255"/>
      <c r="WFL59" s="255"/>
      <c r="WFM59" s="255"/>
      <c r="WFN59" s="255"/>
      <c r="WFO59" s="255"/>
      <c r="WFP59" s="255"/>
      <c r="WFQ59" s="255"/>
      <c r="WFR59" s="255"/>
      <c r="WFS59" s="255"/>
      <c r="WFT59" s="255"/>
      <c r="WFU59" s="255"/>
      <c r="WFV59" s="255"/>
      <c r="WFW59" s="255"/>
      <c r="WFX59" s="255"/>
      <c r="WFY59" s="255"/>
      <c r="WFZ59" s="255"/>
      <c r="WGA59" s="255"/>
      <c r="WGB59" s="255"/>
      <c r="WGC59" s="255"/>
      <c r="WGD59" s="255"/>
      <c r="WGE59" s="255"/>
      <c r="WGF59" s="255"/>
      <c r="WGG59" s="255"/>
      <c r="WGH59" s="255"/>
      <c r="WGI59" s="255"/>
      <c r="WGJ59" s="255"/>
      <c r="WGK59" s="255"/>
      <c r="WGL59" s="255"/>
      <c r="WGM59" s="255"/>
      <c r="WGN59" s="255"/>
      <c r="WGO59" s="255"/>
      <c r="WGP59" s="255"/>
      <c r="WGQ59" s="255"/>
      <c r="WGR59" s="255"/>
      <c r="WGS59" s="255"/>
      <c r="WGT59" s="255"/>
      <c r="WGU59" s="255"/>
      <c r="WGV59" s="255"/>
      <c r="WGW59" s="255"/>
      <c r="WGX59" s="255"/>
      <c r="WGY59" s="255"/>
      <c r="WGZ59" s="255"/>
      <c r="WHA59" s="255"/>
      <c r="WHB59" s="255"/>
      <c r="WHC59" s="255"/>
      <c r="WHD59" s="255"/>
      <c r="WHE59" s="255"/>
      <c r="WHF59" s="255"/>
      <c r="WHG59" s="255"/>
      <c r="WHH59" s="255"/>
      <c r="WHI59" s="255"/>
      <c r="WHJ59" s="255"/>
      <c r="WHK59" s="255"/>
      <c r="WHL59" s="255"/>
      <c r="WHM59" s="255"/>
      <c r="WHN59" s="255"/>
      <c r="WHO59" s="255"/>
      <c r="WHP59" s="255"/>
      <c r="WHQ59" s="255"/>
      <c r="WHR59" s="255"/>
      <c r="WHS59" s="255"/>
      <c r="WHT59" s="255"/>
      <c r="WHU59" s="255"/>
      <c r="WHV59" s="255"/>
      <c r="WHW59" s="255"/>
      <c r="WHX59" s="255"/>
      <c r="WHY59" s="255"/>
      <c r="WHZ59" s="255"/>
      <c r="WIA59" s="255"/>
      <c r="WIB59" s="255"/>
      <c r="WIC59" s="255"/>
      <c r="WID59" s="255"/>
      <c r="WIE59" s="255"/>
      <c r="WIF59" s="255"/>
      <c r="WIG59" s="255"/>
      <c r="WIH59" s="255"/>
      <c r="WII59" s="255"/>
      <c r="WIJ59" s="255"/>
      <c r="WIK59" s="255"/>
      <c r="WIL59" s="255"/>
      <c r="WIM59" s="255"/>
      <c r="WIN59" s="255"/>
      <c r="WIO59" s="255"/>
      <c r="WIP59" s="255"/>
      <c r="WIQ59" s="255"/>
      <c r="WIR59" s="255"/>
      <c r="WIS59" s="255"/>
      <c r="WIT59" s="255"/>
      <c r="WIU59" s="255"/>
      <c r="WIV59" s="255"/>
      <c r="WIW59" s="255"/>
      <c r="WIX59" s="255"/>
      <c r="WIY59" s="255"/>
      <c r="WIZ59" s="255"/>
      <c r="WJA59" s="255"/>
      <c r="WJB59" s="255"/>
      <c r="WJC59" s="255"/>
      <c r="WJD59" s="255"/>
      <c r="WJE59" s="255"/>
      <c r="WJF59" s="255"/>
      <c r="WJG59" s="255"/>
      <c r="WJH59" s="255"/>
      <c r="WJI59" s="255"/>
      <c r="WJJ59" s="255"/>
      <c r="WJK59" s="255"/>
      <c r="WJL59" s="255"/>
      <c r="WJM59" s="255"/>
      <c r="WJN59" s="255"/>
      <c r="WJO59" s="255"/>
      <c r="WJP59" s="255"/>
      <c r="WJQ59" s="255"/>
      <c r="WJR59" s="255"/>
      <c r="WJS59" s="255"/>
      <c r="WJT59" s="255"/>
      <c r="WJU59" s="255"/>
      <c r="WJV59" s="255"/>
      <c r="WJW59" s="255"/>
      <c r="WJX59" s="255"/>
      <c r="WJY59" s="255"/>
      <c r="WJZ59" s="255"/>
      <c r="WKA59" s="255"/>
      <c r="WKB59" s="255"/>
      <c r="WKC59" s="255"/>
      <c r="WKD59" s="255"/>
      <c r="WKE59" s="255"/>
      <c r="WKF59" s="255"/>
      <c r="WKG59" s="255"/>
      <c r="WKH59" s="255"/>
      <c r="WKI59" s="255"/>
      <c r="WKJ59" s="255"/>
      <c r="WKK59" s="255"/>
      <c r="WKL59" s="255"/>
      <c r="WKM59" s="255"/>
      <c r="WKN59" s="255"/>
      <c r="WKO59" s="255"/>
      <c r="WKP59" s="255"/>
      <c r="WKQ59" s="255"/>
      <c r="WKR59" s="255"/>
      <c r="WKS59" s="255"/>
      <c r="WKT59" s="255"/>
      <c r="WKU59" s="255"/>
      <c r="WKV59" s="255"/>
      <c r="WKW59" s="255"/>
      <c r="WKX59" s="255"/>
      <c r="WKY59" s="255"/>
      <c r="WKZ59" s="255"/>
      <c r="WLA59" s="255"/>
      <c r="WLB59" s="255"/>
      <c r="WLC59" s="255"/>
      <c r="WLD59" s="255"/>
      <c r="WLE59" s="255"/>
      <c r="WLF59" s="255"/>
      <c r="WLG59" s="255"/>
      <c r="WLH59" s="255"/>
      <c r="WLI59" s="255"/>
      <c r="WLJ59" s="255"/>
      <c r="WLK59" s="255"/>
      <c r="WLL59" s="255"/>
      <c r="WLM59" s="255"/>
      <c r="WLN59" s="255"/>
      <c r="WLO59" s="255"/>
      <c r="WLP59" s="255"/>
      <c r="WLQ59" s="255"/>
      <c r="WLR59" s="255"/>
      <c r="WLS59" s="255"/>
      <c r="WLT59" s="255"/>
      <c r="WLU59" s="255"/>
      <c r="WLV59" s="255"/>
      <c r="WLW59" s="255"/>
      <c r="WLX59" s="255"/>
      <c r="WLY59" s="255"/>
      <c r="WLZ59" s="255"/>
      <c r="WMA59" s="255"/>
      <c r="WMB59" s="255"/>
      <c r="WMC59" s="255"/>
      <c r="WMD59" s="255"/>
      <c r="WME59" s="255"/>
      <c r="WMF59" s="255"/>
      <c r="WMG59" s="255"/>
      <c r="WMH59" s="255"/>
      <c r="WMI59" s="255"/>
      <c r="WMJ59" s="255"/>
      <c r="WMK59" s="255"/>
      <c r="WML59" s="255"/>
      <c r="WMM59" s="255"/>
      <c r="WMN59" s="255"/>
      <c r="WMO59" s="255"/>
      <c r="WMP59" s="255"/>
      <c r="WMQ59" s="255"/>
      <c r="WMR59" s="255"/>
      <c r="WMS59" s="255"/>
      <c r="WMT59" s="255"/>
      <c r="WMU59" s="255"/>
      <c r="WMV59" s="255"/>
      <c r="WMW59" s="255"/>
      <c r="WMX59" s="255"/>
      <c r="WMY59" s="255"/>
      <c r="WMZ59" s="255"/>
      <c r="WNA59" s="255"/>
      <c r="WNB59" s="255"/>
      <c r="WNC59" s="255"/>
      <c r="WND59" s="255"/>
      <c r="WNE59" s="255"/>
      <c r="WNF59" s="255"/>
      <c r="WNG59" s="255"/>
      <c r="WNH59" s="255"/>
      <c r="WNI59" s="255"/>
      <c r="WNJ59" s="255"/>
      <c r="WNK59" s="255"/>
      <c r="WNL59" s="255"/>
      <c r="WNM59" s="255"/>
      <c r="WNN59" s="255"/>
      <c r="WNO59" s="255"/>
      <c r="WNP59" s="255"/>
      <c r="WNQ59" s="255"/>
      <c r="WNR59" s="255"/>
      <c r="WNS59" s="255"/>
      <c r="WNT59" s="255"/>
      <c r="WNU59" s="255"/>
      <c r="WNV59" s="255"/>
      <c r="WNW59" s="255"/>
      <c r="WNX59" s="255"/>
      <c r="WNY59" s="255"/>
      <c r="WNZ59" s="255"/>
      <c r="WOA59" s="255"/>
      <c r="WOB59" s="255"/>
      <c r="WOC59" s="255"/>
      <c r="WOD59" s="255"/>
      <c r="WOE59" s="255"/>
      <c r="WOF59" s="255"/>
      <c r="WOG59" s="255"/>
      <c r="WOH59" s="255"/>
      <c r="WOI59" s="255"/>
      <c r="WOJ59" s="255"/>
      <c r="WOK59" s="255"/>
      <c r="WOL59" s="255"/>
      <c r="WOM59" s="255"/>
      <c r="WON59" s="255"/>
      <c r="WOO59" s="255"/>
      <c r="WOP59" s="255"/>
      <c r="WOQ59" s="255"/>
      <c r="WOR59" s="255"/>
      <c r="WOS59" s="255"/>
      <c r="WOT59" s="255"/>
      <c r="WOU59" s="255"/>
      <c r="WOV59" s="255"/>
      <c r="WOW59" s="255"/>
      <c r="WOX59" s="255"/>
      <c r="WOY59" s="255"/>
      <c r="WOZ59" s="255"/>
      <c r="WPA59" s="255"/>
      <c r="WPB59" s="255"/>
      <c r="WPC59" s="255"/>
      <c r="WPD59" s="255"/>
      <c r="WPE59" s="255"/>
      <c r="WPF59" s="255"/>
      <c r="WPG59" s="255"/>
      <c r="WPH59" s="255"/>
      <c r="WPI59" s="255"/>
      <c r="WPJ59" s="255"/>
      <c r="WPK59" s="255"/>
      <c r="WPL59" s="255"/>
      <c r="WPM59" s="255"/>
      <c r="WPN59" s="255"/>
      <c r="WPO59" s="255"/>
      <c r="WPP59" s="255"/>
      <c r="WPQ59" s="255"/>
      <c r="WPR59" s="255"/>
      <c r="WPS59" s="255"/>
      <c r="WPT59" s="255"/>
      <c r="WPU59" s="255"/>
      <c r="WPV59" s="255"/>
      <c r="WPW59" s="255"/>
      <c r="WPX59" s="255"/>
      <c r="WPY59" s="255"/>
      <c r="WPZ59" s="255"/>
      <c r="WQA59" s="255"/>
      <c r="WQB59" s="255"/>
      <c r="WQC59" s="255"/>
      <c r="WQD59" s="255"/>
      <c r="WQE59" s="255"/>
      <c r="WQF59" s="255"/>
      <c r="WQG59" s="255"/>
      <c r="WQH59" s="255"/>
      <c r="WQI59" s="255"/>
      <c r="WQJ59" s="255"/>
      <c r="WQK59" s="255"/>
      <c r="WQL59" s="255"/>
      <c r="WQM59" s="255"/>
      <c r="WQN59" s="255"/>
      <c r="WQO59" s="255"/>
      <c r="WQP59" s="255"/>
      <c r="WQQ59" s="255"/>
      <c r="WQR59" s="255"/>
      <c r="WQS59" s="255"/>
      <c r="WQT59" s="255"/>
      <c r="WQU59" s="255"/>
      <c r="WQV59" s="255"/>
      <c r="WQW59" s="255"/>
      <c r="WQX59" s="255"/>
      <c r="WQY59" s="255"/>
      <c r="WQZ59" s="255"/>
      <c r="WRA59" s="255"/>
      <c r="WRB59" s="255"/>
      <c r="WRC59" s="255"/>
      <c r="WRD59" s="255"/>
      <c r="WRE59" s="255"/>
      <c r="WRF59" s="255"/>
      <c r="WRG59" s="255"/>
      <c r="WRH59" s="255"/>
      <c r="WRI59" s="255"/>
      <c r="WRJ59" s="255"/>
      <c r="WRK59" s="255"/>
      <c r="WRL59" s="255"/>
      <c r="WRM59" s="255"/>
      <c r="WRN59" s="255"/>
      <c r="WRO59" s="255"/>
      <c r="WRP59" s="255"/>
      <c r="WRQ59" s="255"/>
      <c r="WRR59" s="255"/>
      <c r="WRS59" s="255"/>
      <c r="WRT59" s="255"/>
      <c r="WRU59" s="255"/>
      <c r="WRV59" s="255"/>
      <c r="WRW59" s="255"/>
      <c r="WRX59" s="255"/>
      <c r="WRY59" s="255"/>
      <c r="WRZ59" s="255"/>
      <c r="WSA59" s="255"/>
      <c r="WSB59" s="255"/>
      <c r="WSC59" s="255"/>
      <c r="WSD59" s="255"/>
      <c r="WSE59" s="255"/>
      <c r="WSF59" s="255"/>
      <c r="WSG59" s="255"/>
      <c r="WSH59" s="255"/>
      <c r="WSI59" s="255"/>
      <c r="WSJ59" s="255"/>
      <c r="WSK59" s="255"/>
      <c r="WSL59" s="255"/>
      <c r="WSM59" s="255"/>
      <c r="WSN59" s="255"/>
      <c r="WSO59" s="255"/>
      <c r="WSP59" s="255"/>
      <c r="WSQ59" s="255"/>
      <c r="WSR59" s="255"/>
      <c r="WSS59" s="255"/>
      <c r="WST59" s="255"/>
      <c r="WSU59" s="255"/>
      <c r="WSV59" s="255"/>
      <c r="WSW59" s="255"/>
      <c r="WSX59" s="255"/>
      <c r="WSY59" s="255"/>
      <c r="WSZ59" s="255"/>
      <c r="WTA59" s="255"/>
      <c r="WTB59" s="255"/>
      <c r="WTC59" s="255"/>
      <c r="WTD59" s="255"/>
      <c r="WTE59" s="255"/>
      <c r="WTF59" s="255"/>
      <c r="WTG59" s="255"/>
      <c r="WTH59" s="255"/>
      <c r="WTI59" s="255"/>
      <c r="WTJ59" s="255"/>
      <c r="WTK59" s="255"/>
      <c r="WTL59" s="255"/>
      <c r="WTM59" s="255"/>
      <c r="WTN59" s="255"/>
      <c r="WTO59" s="255"/>
      <c r="WTP59" s="255"/>
      <c r="WTQ59" s="255"/>
      <c r="WTR59" s="255"/>
      <c r="WTS59" s="255"/>
      <c r="WTT59" s="255"/>
      <c r="WTU59" s="255"/>
      <c r="WTV59" s="255"/>
      <c r="WTW59" s="255"/>
      <c r="WTX59" s="255"/>
      <c r="WTY59" s="255"/>
      <c r="WTZ59" s="255"/>
      <c r="WUA59" s="255"/>
      <c r="WUB59" s="255"/>
      <c r="WUC59" s="255"/>
      <c r="WUD59" s="255"/>
      <c r="WUE59" s="255"/>
      <c r="WUF59" s="255"/>
      <c r="WUG59" s="255"/>
      <c r="WUH59" s="255"/>
      <c r="WUI59" s="255"/>
      <c r="WUJ59" s="255"/>
      <c r="WUK59" s="255"/>
      <c r="WUL59" s="255"/>
      <c r="WUM59" s="255"/>
      <c r="WUN59" s="255"/>
      <c r="WUO59" s="255"/>
      <c r="WUP59" s="255"/>
      <c r="WUQ59" s="255"/>
      <c r="WUR59" s="255"/>
      <c r="WUS59" s="255"/>
      <c r="WUT59" s="255"/>
      <c r="WUU59" s="255"/>
      <c r="WUV59" s="255"/>
      <c r="WUW59" s="255"/>
      <c r="WUX59" s="255"/>
      <c r="WUY59" s="255"/>
      <c r="WUZ59" s="255"/>
      <c r="WVA59" s="255"/>
      <c r="WVB59" s="255"/>
      <c r="WVC59" s="255"/>
      <c r="WVD59" s="255"/>
      <c r="WVE59" s="255"/>
      <c r="WVF59" s="255"/>
      <c r="WVG59" s="255"/>
      <c r="WVH59" s="255"/>
      <c r="WVI59" s="255"/>
      <c r="WVJ59" s="255"/>
      <c r="WVK59" s="255"/>
      <c r="WVL59" s="255"/>
      <c r="WVM59" s="255"/>
      <c r="WVN59" s="255"/>
      <c r="WVO59" s="255"/>
      <c r="WVP59" s="255"/>
      <c r="WVQ59" s="255"/>
      <c r="WVR59" s="255"/>
      <c r="WVS59" s="255"/>
      <c r="WVT59" s="255"/>
      <c r="WVU59" s="255"/>
      <c r="WVV59" s="255"/>
      <c r="WVW59" s="255"/>
      <c r="WVX59" s="255"/>
      <c r="WVY59" s="255"/>
      <c r="WVZ59" s="255"/>
      <c r="WWA59" s="255"/>
      <c r="WWB59" s="255"/>
      <c r="WWC59" s="255"/>
      <c r="WWD59" s="255"/>
      <c r="WWE59" s="255"/>
      <c r="WWF59" s="255"/>
      <c r="WWG59" s="255"/>
      <c r="WWH59" s="255"/>
      <c r="WWI59" s="255"/>
      <c r="WWJ59" s="255"/>
      <c r="WWK59" s="255"/>
      <c r="WWL59" s="255"/>
      <c r="WWM59" s="255"/>
      <c r="WWN59" s="255"/>
      <c r="WWO59" s="255"/>
      <c r="WWP59" s="255"/>
      <c r="WWQ59" s="255"/>
      <c r="WWR59" s="255"/>
      <c r="WWS59" s="255"/>
      <c r="WWT59" s="255"/>
      <c r="WWU59" s="255"/>
      <c r="WWV59" s="255"/>
      <c r="WWW59" s="255"/>
      <c r="WWX59" s="255"/>
      <c r="WWY59" s="255"/>
      <c r="WWZ59" s="255"/>
      <c r="WXA59" s="255"/>
      <c r="WXB59" s="255"/>
      <c r="WXC59" s="255"/>
      <c r="WXD59" s="255"/>
      <c r="WXE59" s="255"/>
      <c r="WXF59" s="255"/>
      <c r="WXG59" s="255"/>
      <c r="WXH59" s="255"/>
      <c r="WXI59" s="255"/>
      <c r="WXJ59" s="255"/>
      <c r="WXK59" s="255"/>
      <c r="WXL59" s="255"/>
      <c r="WXM59" s="255"/>
      <c r="WXN59" s="255"/>
      <c r="WXO59" s="255"/>
      <c r="WXP59" s="255"/>
      <c r="WXQ59" s="255"/>
      <c r="WXR59" s="255"/>
      <c r="WXS59" s="255"/>
      <c r="WXT59" s="255"/>
      <c r="WXU59" s="255"/>
      <c r="WXV59" s="255"/>
      <c r="WXW59" s="255"/>
      <c r="WXX59" s="255"/>
      <c r="WXY59" s="255"/>
      <c r="WXZ59" s="255"/>
      <c r="WYA59" s="255"/>
      <c r="WYB59" s="255"/>
      <c r="WYC59" s="255"/>
      <c r="WYD59" s="255"/>
      <c r="WYE59" s="255"/>
      <c r="WYF59" s="255"/>
      <c r="WYG59" s="255"/>
      <c r="WYH59" s="255"/>
      <c r="WYI59" s="255"/>
      <c r="WYJ59" s="255"/>
      <c r="WYK59" s="255"/>
      <c r="WYL59" s="255"/>
      <c r="WYM59" s="255"/>
      <c r="WYN59" s="255"/>
      <c r="WYO59" s="255"/>
      <c r="WYP59" s="255"/>
      <c r="WYQ59" s="255"/>
      <c r="WYR59" s="255"/>
      <c r="WYS59" s="255"/>
      <c r="WYT59" s="255"/>
      <c r="WYU59" s="255"/>
      <c r="WYV59" s="255"/>
      <c r="WYW59" s="255"/>
      <c r="WYX59" s="255"/>
      <c r="WYY59" s="255"/>
      <c r="WYZ59" s="255"/>
      <c r="WZA59" s="255"/>
      <c r="WZB59" s="255"/>
      <c r="WZC59" s="255"/>
      <c r="WZD59" s="255"/>
      <c r="WZE59" s="255"/>
      <c r="WZF59" s="255"/>
      <c r="WZG59" s="255"/>
      <c r="WZH59" s="255"/>
      <c r="WZI59" s="255"/>
      <c r="WZJ59" s="255"/>
      <c r="WZK59" s="255"/>
      <c r="WZL59" s="255"/>
      <c r="WZM59" s="255"/>
      <c r="WZN59" s="255"/>
      <c r="WZO59" s="255"/>
      <c r="WZP59" s="255"/>
      <c r="WZQ59" s="255"/>
      <c r="WZR59" s="255"/>
      <c r="WZS59" s="255"/>
      <c r="WZT59" s="255"/>
      <c r="WZU59" s="255"/>
      <c r="WZV59" s="255"/>
      <c r="WZW59" s="255"/>
      <c r="WZX59" s="255"/>
      <c r="WZY59" s="255"/>
      <c r="WZZ59" s="255"/>
      <c r="XAA59" s="255"/>
      <c r="XAB59" s="255"/>
      <c r="XAC59" s="255"/>
      <c r="XAD59" s="255"/>
      <c r="XAE59" s="255"/>
      <c r="XAF59" s="255"/>
      <c r="XAG59" s="255"/>
      <c r="XAH59" s="255"/>
      <c r="XAI59" s="255"/>
      <c r="XAJ59" s="255"/>
      <c r="XAK59" s="255"/>
      <c r="XAL59" s="255"/>
      <c r="XAM59" s="255"/>
      <c r="XAN59" s="255"/>
      <c r="XAO59" s="255"/>
      <c r="XAP59" s="255"/>
      <c r="XAQ59" s="255"/>
      <c r="XAR59" s="255"/>
      <c r="XAS59" s="255"/>
      <c r="XAT59" s="255"/>
      <c r="XAU59" s="255"/>
      <c r="XAV59" s="255"/>
      <c r="XAW59" s="255"/>
      <c r="XAX59" s="255"/>
      <c r="XAY59" s="255"/>
      <c r="XAZ59" s="255"/>
      <c r="XBA59" s="255"/>
      <c r="XBB59" s="255"/>
      <c r="XBC59" s="255"/>
      <c r="XBD59" s="255"/>
      <c r="XBE59" s="255"/>
      <c r="XBF59" s="255"/>
      <c r="XBG59" s="255"/>
      <c r="XBH59" s="255"/>
      <c r="XBI59" s="255"/>
      <c r="XBJ59" s="255"/>
      <c r="XBK59" s="255"/>
      <c r="XBL59" s="255"/>
      <c r="XBM59" s="255"/>
      <c r="XBN59" s="255"/>
      <c r="XBO59" s="255"/>
      <c r="XBP59" s="255"/>
      <c r="XBQ59" s="255"/>
      <c r="XBR59" s="255"/>
      <c r="XBS59" s="255"/>
      <c r="XBT59" s="255"/>
      <c r="XBU59" s="255"/>
      <c r="XBV59" s="255"/>
      <c r="XBW59" s="255"/>
      <c r="XBX59" s="255"/>
      <c r="XBY59" s="255"/>
      <c r="XBZ59" s="255"/>
      <c r="XCA59" s="255"/>
      <c r="XCB59" s="255"/>
      <c r="XCC59" s="255"/>
      <c r="XCD59" s="255"/>
      <c r="XCE59" s="255"/>
      <c r="XCF59" s="255"/>
      <c r="XCG59" s="255"/>
      <c r="XCH59" s="255"/>
      <c r="XCI59" s="255"/>
      <c r="XCJ59" s="255"/>
      <c r="XCK59" s="255"/>
      <c r="XCL59" s="255"/>
      <c r="XCM59" s="255"/>
      <c r="XCN59" s="255"/>
      <c r="XCO59" s="255"/>
      <c r="XCP59" s="255"/>
      <c r="XCQ59" s="255"/>
      <c r="XCR59" s="255"/>
      <c r="XCS59" s="255"/>
      <c r="XCT59" s="255"/>
      <c r="XCU59" s="255"/>
      <c r="XCV59" s="255"/>
      <c r="XCW59" s="255"/>
      <c r="XCX59" s="255"/>
      <c r="XCY59" s="255"/>
      <c r="XCZ59" s="255"/>
      <c r="XDA59" s="255"/>
      <c r="XDB59" s="255"/>
      <c r="XDC59" s="255"/>
      <c r="XDD59" s="255"/>
      <c r="XDE59" s="255"/>
      <c r="XDF59" s="255"/>
      <c r="XDG59" s="255"/>
      <c r="XDH59" s="255"/>
      <c r="XDI59" s="255"/>
      <c r="XDJ59" s="255"/>
      <c r="XDK59" s="255"/>
      <c r="XDL59" s="255"/>
      <c r="XDM59" s="255"/>
      <c r="XDN59" s="255"/>
      <c r="XDO59" s="255"/>
      <c r="XDP59" s="255"/>
      <c r="XDQ59" s="255"/>
      <c r="XDR59" s="255"/>
      <c r="XDS59" s="255"/>
      <c r="XDT59" s="255"/>
      <c r="XDU59" s="255"/>
      <c r="XDV59" s="255"/>
      <c r="XDW59" s="255"/>
      <c r="XDX59" s="255"/>
      <c r="XDY59" s="255"/>
      <c r="XDZ59" s="255"/>
      <c r="XEA59" s="255"/>
      <c r="XEB59" s="255"/>
      <c r="XEC59" s="255"/>
      <c r="XED59" s="255"/>
      <c r="XEE59" s="255"/>
      <c r="XEF59" s="255"/>
      <c r="XEG59" s="255"/>
      <c r="XEH59" s="255"/>
      <c r="XEI59" s="255"/>
      <c r="XEJ59" s="255"/>
      <c r="XEK59" s="255"/>
      <c r="XEL59" s="255"/>
      <c r="XEM59" s="255"/>
      <c r="XEN59" s="255"/>
      <c r="XEO59" s="255"/>
      <c r="XEP59" s="255"/>
      <c r="XEQ59" s="255"/>
      <c r="XER59" s="255"/>
      <c r="XES59" s="255"/>
      <c r="XET59" s="255"/>
      <c r="XEU59" s="255"/>
      <c r="XEV59" s="255"/>
      <c r="XEW59" s="255"/>
      <c r="XEX59" s="255"/>
      <c r="XEY59" s="255"/>
      <c r="XEZ59" s="255"/>
      <c r="XFA59" s="255"/>
      <c r="XFB59" s="255"/>
      <c r="XFC59" s="255"/>
    </row>
    <row r="60" spans="1:16383" s="258" customFormat="1" x14ac:dyDescent="0.25">
      <c r="A60" s="346" t="s">
        <v>4</v>
      </c>
      <c r="B60" s="346"/>
      <c r="C60" s="346"/>
      <c r="D60" s="346"/>
      <c r="E60" s="346"/>
      <c r="F60" s="263"/>
      <c r="H60" s="259"/>
      <c r="I60" s="255"/>
      <c r="J60" s="255"/>
      <c r="K60" s="255"/>
      <c r="L60" s="255"/>
      <c r="M60" s="255"/>
      <c r="N60" s="255"/>
      <c r="O60" s="255"/>
      <c r="P60" s="255"/>
      <c r="Q60" s="255"/>
      <c r="R60" s="255"/>
      <c r="S60" s="255"/>
      <c r="T60" s="255"/>
      <c r="U60" s="255"/>
      <c r="V60" s="255"/>
      <c r="W60" s="255"/>
      <c r="X60" s="255"/>
      <c r="Y60" s="255"/>
      <c r="Z60" s="255"/>
      <c r="AA60" s="255"/>
      <c r="AB60" s="255"/>
      <c r="AC60" s="255"/>
      <c r="AD60" s="255"/>
      <c r="AE60" s="255"/>
      <c r="AF60" s="255"/>
      <c r="AG60" s="255"/>
      <c r="AH60" s="255"/>
      <c r="AI60" s="255"/>
      <c r="AJ60" s="255"/>
      <c r="AK60" s="255"/>
      <c r="AL60" s="255"/>
      <c r="AM60" s="255"/>
      <c r="AN60" s="255"/>
      <c r="AO60" s="255"/>
      <c r="AP60" s="255"/>
      <c r="AQ60" s="255"/>
      <c r="AR60" s="255"/>
      <c r="AS60" s="255"/>
      <c r="AT60" s="255"/>
      <c r="AU60" s="255"/>
      <c r="AV60" s="255"/>
      <c r="AW60" s="255"/>
      <c r="AX60" s="255"/>
      <c r="AY60" s="255"/>
      <c r="AZ60" s="255"/>
      <c r="BA60" s="255"/>
      <c r="BB60" s="255"/>
      <c r="BC60" s="255"/>
      <c r="BD60" s="255"/>
      <c r="BE60" s="255"/>
      <c r="BF60" s="255"/>
      <c r="BG60" s="255"/>
      <c r="BH60" s="255"/>
      <c r="BI60" s="255"/>
      <c r="BJ60" s="255"/>
      <c r="BK60" s="255"/>
      <c r="BL60" s="255"/>
      <c r="BM60" s="255"/>
      <c r="BN60" s="255"/>
      <c r="BO60" s="255"/>
      <c r="BP60" s="255"/>
      <c r="BQ60" s="255"/>
      <c r="BR60" s="255"/>
      <c r="BS60" s="255"/>
      <c r="BT60" s="255"/>
      <c r="BU60" s="255"/>
      <c r="BV60" s="255"/>
      <c r="BW60" s="255"/>
      <c r="BX60" s="255"/>
      <c r="BY60" s="255"/>
      <c r="BZ60" s="255"/>
      <c r="CA60" s="255"/>
      <c r="CB60" s="255"/>
      <c r="CC60" s="255"/>
      <c r="CD60" s="255"/>
      <c r="CE60" s="255"/>
      <c r="CF60" s="255"/>
      <c r="CG60" s="255"/>
      <c r="CH60" s="255"/>
      <c r="CI60" s="255"/>
      <c r="CJ60" s="255"/>
      <c r="CK60" s="255"/>
      <c r="CL60" s="255"/>
      <c r="CM60" s="255"/>
      <c r="CN60" s="255"/>
      <c r="CO60" s="255"/>
      <c r="CP60" s="255"/>
      <c r="CQ60" s="255"/>
      <c r="CR60" s="255"/>
      <c r="CS60" s="255"/>
      <c r="CT60" s="255"/>
      <c r="CU60" s="255"/>
      <c r="CV60" s="255"/>
      <c r="CW60" s="255"/>
      <c r="CX60" s="255"/>
      <c r="CY60" s="255"/>
      <c r="CZ60" s="255"/>
      <c r="DA60" s="255"/>
      <c r="DB60" s="255"/>
      <c r="DC60" s="255"/>
      <c r="DD60" s="255"/>
      <c r="DE60" s="255"/>
      <c r="DF60" s="255"/>
      <c r="DG60" s="255"/>
      <c r="DH60" s="255"/>
      <c r="DI60" s="255"/>
      <c r="DJ60" s="255"/>
      <c r="DK60" s="255"/>
      <c r="DL60" s="255"/>
      <c r="DM60" s="255"/>
      <c r="DN60" s="255"/>
      <c r="DO60" s="255"/>
      <c r="DP60" s="255"/>
      <c r="DQ60" s="255"/>
      <c r="DR60" s="255"/>
      <c r="DS60" s="255"/>
      <c r="DT60" s="255"/>
      <c r="DU60" s="255"/>
      <c r="DV60" s="255"/>
      <c r="DW60" s="255"/>
      <c r="DX60" s="255"/>
      <c r="DY60" s="255"/>
      <c r="DZ60" s="255"/>
      <c r="EA60" s="255"/>
      <c r="EB60" s="255"/>
      <c r="EC60" s="255"/>
      <c r="ED60" s="255"/>
      <c r="EE60" s="255"/>
      <c r="EF60" s="255"/>
      <c r="EG60" s="255"/>
      <c r="EH60" s="255"/>
      <c r="EI60" s="255"/>
      <c r="EJ60" s="255"/>
      <c r="EK60" s="255"/>
      <c r="EL60" s="255"/>
      <c r="EM60" s="255"/>
      <c r="EN60" s="255"/>
      <c r="EO60" s="255"/>
      <c r="EP60" s="255"/>
      <c r="EQ60" s="255"/>
      <c r="ER60" s="255"/>
      <c r="ES60" s="255"/>
      <c r="ET60" s="255"/>
      <c r="EU60" s="255"/>
      <c r="EV60" s="255"/>
      <c r="EW60" s="255"/>
      <c r="EX60" s="255"/>
      <c r="EY60" s="255"/>
      <c r="EZ60" s="255"/>
      <c r="FA60" s="255"/>
      <c r="FB60" s="255"/>
      <c r="FC60" s="255"/>
      <c r="FD60" s="255"/>
      <c r="FE60" s="255"/>
      <c r="FF60" s="255"/>
      <c r="FG60" s="255"/>
      <c r="FH60" s="255"/>
      <c r="FI60" s="255"/>
      <c r="FJ60" s="255"/>
      <c r="FK60" s="255"/>
      <c r="FL60" s="255"/>
      <c r="FM60" s="255"/>
      <c r="FN60" s="255"/>
      <c r="FO60" s="255"/>
      <c r="FP60" s="255"/>
      <c r="FQ60" s="255"/>
      <c r="FR60" s="255"/>
      <c r="FS60" s="255"/>
      <c r="FT60" s="255"/>
      <c r="FU60" s="255"/>
      <c r="FV60" s="255"/>
      <c r="FW60" s="255"/>
      <c r="FX60" s="255"/>
      <c r="FY60" s="255"/>
      <c r="FZ60" s="255"/>
      <c r="GA60" s="255"/>
      <c r="GB60" s="255"/>
      <c r="GC60" s="255"/>
      <c r="GD60" s="255"/>
      <c r="GE60" s="255"/>
      <c r="GF60" s="255"/>
      <c r="GG60" s="255"/>
      <c r="GH60" s="255"/>
      <c r="GI60" s="255"/>
      <c r="GJ60" s="255"/>
      <c r="GK60" s="255"/>
      <c r="GL60" s="255"/>
      <c r="GM60" s="255"/>
      <c r="GN60" s="255"/>
      <c r="GO60" s="255"/>
      <c r="GP60" s="255"/>
      <c r="GQ60" s="255"/>
      <c r="GR60" s="255"/>
      <c r="GS60" s="255"/>
      <c r="GT60" s="255"/>
      <c r="GU60" s="255"/>
      <c r="GV60" s="255"/>
      <c r="GW60" s="255"/>
      <c r="GX60" s="255"/>
      <c r="GY60" s="255"/>
      <c r="GZ60" s="255"/>
      <c r="HA60" s="255"/>
      <c r="HB60" s="255"/>
      <c r="HC60" s="255"/>
      <c r="HD60" s="255"/>
      <c r="HE60" s="255"/>
      <c r="HF60" s="255"/>
      <c r="HG60" s="255"/>
      <c r="HH60" s="255"/>
      <c r="HI60" s="255"/>
      <c r="HJ60" s="255"/>
      <c r="HK60" s="255"/>
      <c r="HL60" s="255"/>
      <c r="HM60" s="255"/>
      <c r="HN60" s="255"/>
      <c r="HO60" s="255"/>
      <c r="HP60" s="255"/>
      <c r="HQ60" s="255"/>
      <c r="HR60" s="255"/>
      <c r="HS60" s="255"/>
      <c r="HT60" s="255"/>
      <c r="HU60" s="255"/>
      <c r="HV60" s="255"/>
      <c r="HW60" s="255"/>
      <c r="HX60" s="255"/>
      <c r="HY60" s="255"/>
      <c r="HZ60" s="255"/>
      <c r="IA60" s="255"/>
      <c r="IB60" s="255"/>
      <c r="IC60" s="255"/>
      <c r="ID60" s="255"/>
      <c r="IE60" s="255"/>
      <c r="IF60" s="255"/>
      <c r="IG60" s="255"/>
      <c r="IH60" s="255"/>
      <c r="II60" s="255"/>
      <c r="IJ60" s="255"/>
      <c r="IK60" s="255"/>
      <c r="IL60" s="255"/>
      <c r="IM60" s="255"/>
      <c r="IN60" s="255"/>
      <c r="IO60" s="255"/>
      <c r="IP60" s="255"/>
      <c r="IQ60" s="255"/>
      <c r="IR60" s="255"/>
      <c r="IS60" s="255"/>
      <c r="IT60" s="255"/>
      <c r="IU60" s="255"/>
      <c r="IV60" s="255"/>
      <c r="IW60" s="255"/>
      <c r="IX60" s="255"/>
      <c r="IY60" s="255"/>
      <c r="IZ60" s="255"/>
      <c r="JA60" s="255"/>
      <c r="JB60" s="255"/>
      <c r="JC60" s="255"/>
      <c r="JD60" s="255"/>
      <c r="JE60" s="255"/>
      <c r="JF60" s="255"/>
      <c r="JG60" s="255"/>
      <c r="JH60" s="255"/>
      <c r="JI60" s="255"/>
      <c r="JJ60" s="255"/>
      <c r="JK60" s="255"/>
      <c r="JL60" s="255"/>
      <c r="JM60" s="255"/>
      <c r="JN60" s="255"/>
      <c r="JO60" s="255"/>
      <c r="JP60" s="255"/>
      <c r="JQ60" s="255"/>
      <c r="JR60" s="255"/>
      <c r="JS60" s="255"/>
      <c r="JT60" s="255"/>
      <c r="JU60" s="255"/>
      <c r="JV60" s="255"/>
      <c r="JW60" s="255"/>
      <c r="JX60" s="255"/>
      <c r="JY60" s="255"/>
      <c r="JZ60" s="255"/>
      <c r="KA60" s="255"/>
      <c r="KB60" s="255"/>
      <c r="KC60" s="255"/>
      <c r="KD60" s="255"/>
      <c r="KE60" s="255"/>
      <c r="KF60" s="255"/>
      <c r="KG60" s="255"/>
      <c r="KH60" s="255"/>
      <c r="KI60" s="255"/>
      <c r="KJ60" s="255"/>
      <c r="KK60" s="255"/>
      <c r="KL60" s="255"/>
      <c r="KM60" s="255"/>
      <c r="KN60" s="255"/>
      <c r="KO60" s="255"/>
      <c r="KP60" s="255"/>
      <c r="KQ60" s="255"/>
      <c r="KR60" s="255"/>
      <c r="KS60" s="255"/>
      <c r="KT60" s="255"/>
      <c r="KU60" s="255"/>
      <c r="KV60" s="255"/>
      <c r="KW60" s="255"/>
      <c r="KX60" s="255"/>
      <c r="KY60" s="255"/>
      <c r="KZ60" s="255"/>
      <c r="LA60" s="255"/>
      <c r="LB60" s="255"/>
      <c r="LC60" s="255"/>
      <c r="LD60" s="255"/>
      <c r="LE60" s="255"/>
      <c r="LF60" s="255"/>
      <c r="LG60" s="255"/>
      <c r="LH60" s="255"/>
      <c r="LI60" s="255"/>
      <c r="LJ60" s="255"/>
      <c r="LK60" s="255"/>
      <c r="LL60" s="255"/>
      <c r="LM60" s="255"/>
      <c r="LN60" s="255"/>
      <c r="LO60" s="255"/>
      <c r="LP60" s="255"/>
      <c r="LQ60" s="255"/>
      <c r="LR60" s="255"/>
      <c r="LS60" s="255"/>
      <c r="LT60" s="255"/>
      <c r="LU60" s="255"/>
      <c r="LV60" s="255"/>
      <c r="LW60" s="255"/>
      <c r="LX60" s="255"/>
      <c r="LY60" s="255"/>
      <c r="LZ60" s="255"/>
      <c r="MA60" s="255"/>
      <c r="MB60" s="255"/>
      <c r="MC60" s="255"/>
      <c r="MD60" s="255"/>
      <c r="ME60" s="255"/>
      <c r="MF60" s="255"/>
      <c r="MG60" s="255"/>
      <c r="MH60" s="255"/>
      <c r="MI60" s="255"/>
      <c r="MJ60" s="255"/>
      <c r="MK60" s="255"/>
      <c r="ML60" s="255"/>
      <c r="MM60" s="255"/>
      <c r="MN60" s="255"/>
      <c r="MO60" s="255"/>
      <c r="MP60" s="255"/>
      <c r="MQ60" s="255"/>
      <c r="MR60" s="255"/>
      <c r="MS60" s="255"/>
      <c r="MT60" s="255"/>
      <c r="MU60" s="255"/>
      <c r="MV60" s="255"/>
      <c r="MW60" s="255"/>
      <c r="MX60" s="255"/>
      <c r="MY60" s="255"/>
      <c r="MZ60" s="255"/>
      <c r="NA60" s="255"/>
      <c r="NB60" s="255"/>
      <c r="NC60" s="255"/>
      <c r="ND60" s="255"/>
      <c r="NE60" s="255"/>
      <c r="NF60" s="255"/>
      <c r="NG60" s="255"/>
      <c r="NH60" s="255"/>
      <c r="NI60" s="255"/>
      <c r="NJ60" s="255"/>
      <c r="NK60" s="255"/>
      <c r="NL60" s="255"/>
      <c r="NM60" s="255"/>
      <c r="NN60" s="255"/>
      <c r="NO60" s="255"/>
      <c r="NP60" s="255"/>
      <c r="NQ60" s="255"/>
      <c r="NR60" s="255"/>
      <c r="NS60" s="255"/>
      <c r="NT60" s="255"/>
      <c r="NU60" s="255"/>
      <c r="NV60" s="255"/>
      <c r="NW60" s="255"/>
      <c r="NX60" s="255"/>
      <c r="NY60" s="255"/>
      <c r="NZ60" s="255"/>
      <c r="OA60" s="255"/>
      <c r="OB60" s="255"/>
      <c r="OC60" s="255"/>
      <c r="OD60" s="255"/>
      <c r="OE60" s="255"/>
      <c r="OF60" s="255"/>
      <c r="OG60" s="255"/>
      <c r="OH60" s="255"/>
      <c r="OI60" s="255"/>
      <c r="OJ60" s="255"/>
      <c r="OK60" s="255"/>
      <c r="OL60" s="255"/>
      <c r="OM60" s="255"/>
      <c r="ON60" s="255"/>
      <c r="OO60" s="255"/>
      <c r="OP60" s="255"/>
      <c r="OQ60" s="255"/>
      <c r="OR60" s="255"/>
      <c r="OS60" s="255"/>
      <c r="OT60" s="255"/>
      <c r="OU60" s="255"/>
      <c r="OV60" s="255"/>
      <c r="OW60" s="255"/>
      <c r="OX60" s="255"/>
      <c r="OY60" s="255"/>
      <c r="OZ60" s="255"/>
      <c r="PA60" s="255"/>
      <c r="PB60" s="255"/>
      <c r="PC60" s="255"/>
      <c r="PD60" s="255"/>
      <c r="PE60" s="255"/>
      <c r="PF60" s="255"/>
      <c r="PG60" s="255"/>
      <c r="PH60" s="255"/>
      <c r="PI60" s="255"/>
      <c r="PJ60" s="255"/>
      <c r="PK60" s="255"/>
      <c r="PL60" s="255"/>
      <c r="PM60" s="255"/>
      <c r="PN60" s="255"/>
      <c r="PO60" s="255"/>
      <c r="PP60" s="255"/>
      <c r="PQ60" s="255"/>
      <c r="PR60" s="255"/>
      <c r="PS60" s="255"/>
      <c r="PT60" s="255"/>
      <c r="PU60" s="255"/>
      <c r="PV60" s="255"/>
      <c r="PW60" s="255"/>
      <c r="PX60" s="255"/>
      <c r="PY60" s="255"/>
      <c r="PZ60" s="255"/>
      <c r="QA60" s="255"/>
      <c r="QB60" s="255"/>
      <c r="QC60" s="255"/>
      <c r="QD60" s="255"/>
      <c r="QE60" s="255"/>
      <c r="QF60" s="255"/>
      <c r="QG60" s="255"/>
      <c r="QH60" s="255"/>
      <c r="QI60" s="255"/>
      <c r="QJ60" s="255"/>
      <c r="QK60" s="255"/>
      <c r="QL60" s="255"/>
      <c r="QM60" s="255"/>
      <c r="QN60" s="255"/>
      <c r="QO60" s="255"/>
      <c r="QP60" s="255"/>
      <c r="QQ60" s="255"/>
      <c r="QR60" s="255"/>
      <c r="QS60" s="255"/>
      <c r="QT60" s="255"/>
      <c r="QU60" s="255"/>
      <c r="QV60" s="255"/>
      <c r="QW60" s="255"/>
      <c r="QX60" s="255"/>
      <c r="QY60" s="255"/>
      <c r="QZ60" s="255"/>
      <c r="RA60" s="255"/>
      <c r="RB60" s="255"/>
      <c r="RC60" s="255"/>
      <c r="RD60" s="255"/>
      <c r="RE60" s="255"/>
      <c r="RF60" s="255"/>
      <c r="RG60" s="255"/>
      <c r="RH60" s="255"/>
      <c r="RI60" s="255"/>
      <c r="RJ60" s="255"/>
      <c r="RK60" s="255"/>
      <c r="RL60" s="255"/>
      <c r="RM60" s="255"/>
      <c r="RN60" s="255"/>
      <c r="RO60" s="255"/>
      <c r="RP60" s="255"/>
      <c r="RQ60" s="255"/>
      <c r="RR60" s="255"/>
      <c r="RS60" s="255"/>
      <c r="RT60" s="255"/>
      <c r="RU60" s="255"/>
      <c r="RV60" s="255"/>
      <c r="RW60" s="255"/>
      <c r="RX60" s="255"/>
      <c r="RY60" s="255"/>
      <c r="RZ60" s="255"/>
      <c r="SA60" s="255"/>
      <c r="SB60" s="255"/>
      <c r="SC60" s="255"/>
      <c r="SD60" s="255"/>
      <c r="SE60" s="255"/>
      <c r="SF60" s="255"/>
      <c r="SG60" s="255"/>
      <c r="SH60" s="255"/>
      <c r="SI60" s="255"/>
      <c r="SJ60" s="255"/>
      <c r="SK60" s="255"/>
      <c r="SL60" s="255"/>
      <c r="SM60" s="255"/>
      <c r="SN60" s="255"/>
      <c r="SO60" s="255"/>
      <c r="SP60" s="255"/>
      <c r="SQ60" s="255"/>
      <c r="SR60" s="255"/>
      <c r="SS60" s="255"/>
      <c r="ST60" s="255"/>
      <c r="SU60" s="255"/>
      <c r="SV60" s="255"/>
      <c r="SW60" s="255"/>
      <c r="SX60" s="255"/>
      <c r="SY60" s="255"/>
      <c r="SZ60" s="255"/>
      <c r="TA60" s="255"/>
      <c r="TB60" s="255"/>
      <c r="TC60" s="255"/>
      <c r="TD60" s="255"/>
      <c r="TE60" s="255"/>
      <c r="TF60" s="255"/>
      <c r="TG60" s="255"/>
      <c r="TH60" s="255"/>
      <c r="TI60" s="255"/>
      <c r="TJ60" s="255"/>
      <c r="TK60" s="255"/>
      <c r="TL60" s="255"/>
      <c r="TM60" s="255"/>
      <c r="TN60" s="255"/>
      <c r="TO60" s="255"/>
      <c r="TP60" s="255"/>
      <c r="TQ60" s="255"/>
      <c r="TR60" s="255"/>
      <c r="TS60" s="255"/>
      <c r="TT60" s="255"/>
      <c r="TU60" s="255"/>
      <c r="TV60" s="255"/>
      <c r="TW60" s="255"/>
      <c r="TX60" s="255"/>
      <c r="TY60" s="255"/>
      <c r="TZ60" s="255"/>
      <c r="UA60" s="255"/>
      <c r="UB60" s="255"/>
      <c r="UC60" s="255"/>
      <c r="UD60" s="255"/>
      <c r="UE60" s="255"/>
      <c r="UF60" s="255"/>
      <c r="UG60" s="255"/>
      <c r="UH60" s="255"/>
      <c r="UI60" s="255"/>
      <c r="UJ60" s="255"/>
      <c r="UK60" s="255"/>
      <c r="UL60" s="255"/>
      <c r="UM60" s="255"/>
      <c r="UN60" s="255"/>
      <c r="UO60" s="255"/>
      <c r="UP60" s="255"/>
      <c r="UQ60" s="255"/>
      <c r="UR60" s="255"/>
      <c r="US60" s="255"/>
      <c r="UT60" s="255"/>
      <c r="UU60" s="255"/>
      <c r="UV60" s="255"/>
      <c r="UW60" s="255"/>
      <c r="UX60" s="255"/>
      <c r="UY60" s="255"/>
      <c r="UZ60" s="255"/>
      <c r="VA60" s="255"/>
      <c r="VB60" s="255"/>
      <c r="VC60" s="255"/>
      <c r="VD60" s="255"/>
      <c r="VE60" s="255"/>
      <c r="VF60" s="255"/>
      <c r="VG60" s="255"/>
      <c r="VH60" s="255"/>
      <c r="VI60" s="255"/>
      <c r="VJ60" s="255"/>
      <c r="VK60" s="255"/>
      <c r="VL60" s="255"/>
      <c r="VM60" s="255"/>
      <c r="VN60" s="255"/>
      <c r="VO60" s="255"/>
      <c r="VP60" s="255"/>
      <c r="VQ60" s="255"/>
      <c r="VR60" s="255"/>
      <c r="VS60" s="255"/>
      <c r="VT60" s="255"/>
      <c r="VU60" s="255"/>
      <c r="VV60" s="255"/>
      <c r="VW60" s="255"/>
      <c r="VX60" s="255"/>
      <c r="VY60" s="255"/>
      <c r="VZ60" s="255"/>
      <c r="WA60" s="255"/>
      <c r="WB60" s="255"/>
      <c r="WC60" s="255"/>
      <c r="WD60" s="255"/>
      <c r="WE60" s="255"/>
      <c r="WF60" s="255"/>
      <c r="WG60" s="255"/>
      <c r="WH60" s="255"/>
      <c r="WI60" s="255"/>
      <c r="WJ60" s="255"/>
      <c r="WK60" s="255"/>
      <c r="WL60" s="255"/>
      <c r="WM60" s="255"/>
      <c r="WN60" s="255"/>
      <c r="WO60" s="255"/>
      <c r="WP60" s="255"/>
      <c r="WQ60" s="255"/>
      <c r="WR60" s="255"/>
      <c r="WS60" s="255"/>
      <c r="WT60" s="255"/>
      <c r="WU60" s="255"/>
      <c r="WV60" s="255"/>
      <c r="WW60" s="255"/>
      <c r="WX60" s="255"/>
      <c r="WY60" s="255"/>
      <c r="WZ60" s="255"/>
      <c r="XA60" s="255"/>
      <c r="XB60" s="255"/>
      <c r="XC60" s="255"/>
      <c r="XD60" s="255"/>
      <c r="XE60" s="255"/>
      <c r="XF60" s="255"/>
      <c r="XG60" s="255"/>
      <c r="XH60" s="255"/>
      <c r="XI60" s="255"/>
      <c r="XJ60" s="255"/>
      <c r="XK60" s="255"/>
      <c r="XL60" s="255"/>
      <c r="XM60" s="255"/>
      <c r="XN60" s="255"/>
      <c r="XO60" s="255"/>
      <c r="XP60" s="255"/>
      <c r="XQ60" s="255"/>
      <c r="XR60" s="255"/>
      <c r="XS60" s="255"/>
      <c r="XT60" s="255"/>
      <c r="XU60" s="255"/>
      <c r="XV60" s="255"/>
      <c r="XW60" s="255"/>
      <c r="XX60" s="255"/>
      <c r="XY60" s="255"/>
      <c r="XZ60" s="255"/>
      <c r="YA60" s="255"/>
      <c r="YB60" s="255"/>
      <c r="YC60" s="255"/>
      <c r="YD60" s="255"/>
      <c r="YE60" s="255"/>
      <c r="YF60" s="255"/>
      <c r="YG60" s="255"/>
      <c r="YH60" s="255"/>
      <c r="YI60" s="255"/>
      <c r="YJ60" s="255"/>
      <c r="YK60" s="255"/>
      <c r="YL60" s="255"/>
      <c r="YM60" s="255"/>
      <c r="YN60" s="255"/>
      <c r="YO60" s="255"/>
      <c r="YP60" s="255"/>
      <c r="YQ60" s="255"/>
      <c r="YR60" s="255"/>
      <c r="YS60" s="255"/>
      <c r="YT60" s="255"/>
      <c r="YU60" s="255"/>
      <c r="YV60" s="255"/>
      <c r="YW60" s="255"/>
      <c r="YX60" s="255"/>
      <c r="YY60" s="255"/>
      <c r="YZ60" s="255"/>
      <c r="ZA60" s="255"/>
      <c r="ZB60" s="255"/>
      <c r="ZC60" s="255"/>
      <c r="ZD60" s="255"/>
      <c r="ZE60" s="255"/>
      <c r="ZF60" s="255"/>
      <c r="ZG60" s="255"/>
      <c r="ZH60" s="255"/>
      <c r="ZI60" s="255"/>
      <c r="ZJ60" s="255"/>
      <c r="ZK60" s="255"/>
      <c r="ZL60" s="255"/>
      <c r="ZM60" s="255"/>
      <c r="ZN60" s="255"/>
      <c r="ZO60" s="255"/>
      <c r="ZP60" s="255"/>
      <c r="ZQ60" s="255"/>
      <c r="ZR60" s="255"/>
      <c r="ZS60" s="255"/>
      <c r="ZT60" s="255"/>
      <c r="ZU60" s="255"/>
      <c r="ZV60" s="255"/>
      <c r="ZW60" s="255"/>
      <c r="ZX60" s="255"/>
      <c r="ZY60" s="255"/>
      <c r="ZZ60" s="255"/>
      <c r="AAA60" s="255"/>
      <c r="AAB60" s="255"/>
      <c r="AAC60" s="255"/>
      <c r="AAD60" s="255"/>
      <c r="AAE60" s="255"/>
      <c r="AAF60" s="255"/>
      <c r="AAG60" s="255"/>
      <c r="AAH60" s="255"/>
      <c r="AAI60" s="255"/>
      <c r="AAJ60" s="255"/>
      <c r="AAK60" s="255"/>
      <c r="AAL60" s="255"/>
      <c r="AAM60" s="255"/>
      <c r="AAN60" s="255"/>
      <c r="AAO60" s="255"/>
      <c r="AAP60" s="255"/>
      <c r="AAQ60" s="255"/>
      <c r="AAR60" s="255"/>
      <c r="AAS60" s="255"/>
      <c r="AAT60" s="255"/>
      <c r="AAU60" s="255"/>
      <c r="AAV60" s="255"/>
      <c r="AAW60" s="255"/>
      <c r="AAX60" s="255"/>
      <c r="AAY60" s="255"/>
      <c r="AAZ60" s="255"/>
      <c r="ABA60" s="255"/>
      <c r="ABB60" s="255"/>
      <c r="ABC60" s="255"/>
      <c r="ABD60" s="255"/>
      <c r="ABE60" s="255"/>
      <c r="ABF60" s="255"/>
      <c r="ABG60" s="255"/>
      <c r="ABH60" s="255"/>
      <c r="ABI60" s="255"/>
      <c r="ABJ60" s="255"/>
      <c r="ABK60" s="255"/>
      <c r="ABL60" s="255"/>
      <c r="ABM60" s="255"/>
      <c r="ABN60" s="255"/>
      <c r="ABO60" s="255"/>
      <c r="ABP60" s="255"/>
      <c r="ABQ60" s="255"/>
      <c r="ABR60" s="255"/>
      <c r="ABS60" s="255"/>
      <c r="ABT60" s="255"/>
      <c r="ABU60" s="255"/>
      <c r="ABV60" s="255"/>
      <c r="ABW60" s="255"/>
      <c r="ABX60" s="255"/>
      <c r="ABY60" s="255"/>
      <c r="ABZ60" s="255"/>
      <c r="ACA60" s="255"/>
      <c r="ACB60" s="255"/>
      <c r="ACC60" s="255"/>
      <c r="ACD60" s="255"/>
      <c r="ACE60" s="255"/>
      <c r="ACF60" s="255"/>
      <c r="ACG60" s="255"/>
      <c r="ACH60" s="255"/>
      <c r="ACI60" s="255"/>
      <c r="ACJ60" s="255"/>
      <c r="ACK60" s="255"/>
      <c r="ACL60" s="255"/>
      <c r="ACM60" s="255"/>
      <c r="ACN60" s="255"/>
      <c r="ACO60" s="255"/>
      <c r="ACP60" s="255"/>
      <c r="ACQ60" s="255"/>
      <c r="ACR60" s="255"/>
      <c r="ACS60" s="255"/>
      <c r="ACT60" s="255"/>
      <c r="ACU60" s="255"/>
      <c r="ACV60" s="255"/>
      <c r="ACW60" s="255"/>
      <c r="ACX60" s="255"/>
      <c r="ACY60" s="255"/>
      <c r="ACZ60" s="255"/>
      <c r="ADA60" s="255"/>
      <c r="ADB60" s="255"/>
      <c r="ADC60" s="255"/>
      <c r="ADD60" s="255"/>
      <c r="ADE60" s="255"/>
      <c r="ADF60" s="255"/>
      <c r="ADG60" s="255"/>
      <c r="ADH60" s="255"/>
      <c r="ADI60" s="255"/>
      <c r="ADJ60" s="255"/>
      <c r="ADK60" s="255"/>
      <c r="ADL60" s="255"/>
      <c r="ADM60" s="255"/>
      <c r="ADN60" s="255"/>
      <c r="ADO60" s="255"/>
      <c r="ADP60" s="255"/>
      <c r="ADQ60" s="255"/>
      <c r="ADR60" s="255"/>
      <c r="ADS60" s="255"/>
      <c r="ADT60" s="255"/>
      <c r="ADU60" s="255"/>
      <c r="ADV60" s="255"/>
      <c r="ADW60" s="255"/>
      <c r="ADX60" s="255"/>
      <c r="ADY60" s="255"/>
      <c r="ADZ60" s="255"/>
      <c r="AEA60" s="255"/>
      <c r="AEB60" s="255"/>
      <c r="AEC60" s="255"/>
      <c r="AED60" s="255"/>
      <c r="AEE60" s="255"/>
      <c r="AEF60" s="255"/>
      <c r="AEG60" s="255"/>
      <c r="AEH60" s="255"/>
      <c r="AEI60" s="255"/>
      <c r="AEJ60" s="255"/>
      <c r="AEK60" s="255"/>
      <c r="AEL60" s="255"/>
      <c r="AEM60" s="255"/>
      <c r="AEN60" s="255"/>
      <c r="AEO60" s="255"/>
      <c r="AEP60" s="255"/>
      <c r="AEQ60" s="255"/>
      <c r="AER60" s="255"/>
      <c r="AES60" s="255"/>
      <c r="AET60" s="255"/>
      <c r="AEU60" s="255"/>
      <c r="AEV60" s="255"/>
      <c r="AEW60" s="255"/>
      <c r="AEX60" s="255"/>
      <c r="AEY60" s="255"/>
      <c r="AEZ60" s="255"/>
      <c r="AFA60" s="255"/>
      <c r="AFB60" s="255"/>
      <c r="AFC60" s="255"/>
      <c r="AFD60" s="255"/>
      <c r="AFE60" s="255"/>
      <c r="AFF60" s="255"/>
      <c r="AFG60" s="255"/>
      <c r="AFH60" s="255"/>
      <c r="AFI60" s="255"/>
      <c r="AFJ60" s="255"/>
      <c r="AFK60" s="255"/>
      <c r="AFL60" s="255"/>
      <c r="AFM60" s="255"/>
      <c r="AFN60" s="255"/>
      <c r="AFO60" s="255"/>
      <c r="AFP60" s="255"/>
      <c r="AFQ60" s="255"/>
      <c r="AFR60" s="255"/>
      <c r="AFS60" s="255"/>
      <c r="AFT60" s="255"/>
      <c r="AFU60" s="255"/>
      <c r="AFV60" s="255"/>
      <c r="AFW60" s="255"/>
      <c r="AFX60" s="255"/>
      <c r="AFY60" s="255"/>
      <c r="AFZ60" s="255"/>
      <c r="AGA60" s="255"/>
      <c r="AGB60" s="255"/>
      <c r="AGC60" s="255"/>
      <c r="AGD60" s="255"/>
      <c r="AGE60" s="255"/>
      <c r="AGF60" s="255"/>
      <c r="AGG60" s="255"/>
      <c r="AGH60" s="255"/>
      <c r="AGI60" s="255"/>
      <c r="AGJ60" s="255"/>
      <c r="AGK60" s="255"/>
      <c r="AGL60" s="255"/>
      <c r="AGM60" s="255"/>
      <c r="AGN60" s="255"/>
      <c r="AGO60" s="255"/>
      <c r="AGP60" s="255"/>
      <c r="AGQ60" s="255"/>
      <c r="AGR60" s="255"/>
      <c r="AGS60" s="255"/>
      <c r="AGT60" s="255"/>
      <c r="AGU60" s="255"/>
      <c r="AGV60" s="255"/>
      <c r="AGW60" s="255"/>
      <c r="AGX60" s="255"/>
      <c r="AGY60" s="255"/>
      <c r="AGZ60" s="255"/>
      <c r="AHA60" s="255"/>
      <c r="AHB60" s="255"/>
      <c r="AHC60" s="255"/>
      <c r="AHD60" s="255"/>
      <c r="AHE60" s="255"/>
      <c r="AHF60" s="255"/>
      <c r="AHG60" s="255"/>
      <c r="AHH60" s="255"/>
      <c r="AHI60" s="255"/>
      <c r="AHJ60" s="255"/>
      <c r="AHK60" s="255"/>
      <c r="AHL60" s="255"/>
      <c r="AHM60" s="255"/>
      <c r="AHN60" s="255"/>
      <c r="AHO60" s="255"/>
      <c r="AHP60" s="255"/>
      <c r="AHQ60" s="255"/>
      <c r="AHR60" s="255"/>
      <c r="AHS60" s="255"/>
      <c r="AHT60" s="255"/>
      <c r="AHU60" s="255"/>
      <c r="AHV60" s="255"/>
      <c r="AHW60" s="255"/>
      <c r="AHX60" s="255"/>
      <c r="AHY60" s="255"/>
      <c r="AHZ60" s="255"/>
      <c r="AIA60" s="255"/>
      <c r="AIB60" s="255"/>
      <c r="AIC60" s="255"/>
      <c r="AID60" s="255"/>
      <c r="AIE60" s="255"/>
      <c r="AIF60" s="255"/>
      <c r="AIG60" s="255"/>
      <c r="AIH60" s="255"/>
      <c r="AII60" s="255"/>
      <c r="AIJ60" s="255"/>
      <c r="AIK60" s="255"/>
      <c r="AIL60" s="255"/>
      <c r="AIM60" s="255"/>
      <c r="AIN60" s="255"/>
      <c r="AIO60" s="255"/>
      <c r="AIP60" s="255"/>
      <c r="AIQ60" s="255"/>
      <c r="AIR60" s="255"/>
      <c r="AIS60" s="255"/>
      <c r="AIT60" s="255"/>
      <c r="AIU60" s="255"/>
      <c r="AIV60" s="255"/>
      <c r="AIW60" s="255"/>
      <c r="AIX60" s="255"/>
      <c r="AIY60" s="255"/>
      <c r="AIZ60" s="255"/>
      <c r="AJA60" s="255"/>
      <c r="AJB60" s="255"/>
      <c r="AJC60" s="255"/>
      <c r="AJD60" s="255"/>
      <c r="AJE60" s="255"/>
      <c r="AJF60" s="255"/>
      <c r="AJG60" s="255"/>
      <c r="AJH60" s="255"/>
      <c r="AJI60" s="255"/>
      <c r="AJJ60" s="255"/>
      <c r="AJK60" s="255"/>
      <c r="AJL60" s="255"/>
      <c r="AJM60" s="255"/>
      <c r="AJN60" s="255"/>
      <c r="AJO60" s="255"/>
      <c r="AJP60" s="255"/>
      <c r="AJQ60" s="255"/>
      <c r="AJR60" s="255"/>
      <c r="AJS60" s="255"/>
      <c r="AJT60" s="255"/>
      <c r="AJU60" s="255"/>
      <c r="AJV60" s="255"/>
      <c r="AJW60" s="255"/>
      <c r="AJX60" s="255"/>
      <c r="AJY60" s="255"/>
      <c r="AJZ60" s="255"/>
      <c r="AKA60" s="255"/>
      <c r="AKB60" s="255"/>
      <c r="AKC60" s="255"/>
      <c r="AKD60" s="255"/>
      <c r="AKE60" s="255"/>
      <c r="AKF60" s="255"/>
      <c r="AKG60" s="255"/>
      <c r="AKH60" s="255"/>
      <c r="AKI60" s="255"/>
      <c r="AKJ60" s="255"/>
      <c r="AKK60" s="255"/>
      <c r="AKL60" s="255"/>
      <c r="AKM60" s="255"/>
      <c r="AKN60" s="255"/>
      <c r="AKO60" s="255"/>
      <c r="AKP60" s="255"/>
      <c r="AKQ60" s="255"/>
      <c r="AKR60" s="255"/>
      <c r="AKS60" s="255"/>
      <c r="AKT60" s="255"/>
      <c r="AKU60" s="255"/>
      <c r="AKV60" s="255"/>
      <c r="AKW60" s="255"/>
      <c r="AKX60" s="255"/>
      <c r="AKY60" s="255"/>
      <c r="AKZ60" s="255"/>
      <c r="ALA60" s="255"/>
      <c r="ALB60" s="255"/>
      <c r="ALC60" s="255"/>
      <c r="ALD60" s="255"/>
      <c r="ALE60" s="255"/>
      <c r="ALF60" s="255"/>
      <c r="ALG60" s="255"/>
      <c r="ALH60" s="255"/>
      <c r="ALI60" s="255"/>
      <c r="ALJ60" s="255"/>
      <c r="ALK60" s="255"/>
      <c r="ALL60" s="255"/>
      <c r="ALM60" s="255"/>
      <c r="ALN60" s="255"/>
      <c r="ALO60" s="255"/>
      <c r="ALP60" s="255"/>
      <c r="ALQ60" s="255"/>
      <c r="ALR60" s="255"/>
      <c r="ALS60" s="255"/>
      <c r="ALT60" s="255"/>
      <c r="ALU60" s="255"/>
      <c r="ALV60" s="255"/>
      <c r="ALW60" s="255"/>
      <c r="ALX60" s="255"/>
      <c r="ALY60" s="255"/>
      <c r="ALZ60" s="255"/>
      <c r="AMA60" s="255"/>
      <c r="AMB60" s="255"/>
      <c r="AMC60" s="255"/>
      <c r="AMD60" s="255"/>
      <c r="AME60" s="255"/>
      <c r="AMF60" s="255"/>
      <c r="AMG60" s="255"/>
      <c r="AMH60" s="255"/>
      <c r="AMI60" s="255"/>
      <c r="AMJ60" s="255"/>
      <c r="AMK60" s="255"/>
      <c r="AML60" s="255"/>
      <c r="AMM60" s="255"/>
      <c r="AMN60" s="255"/>
      <c r="AMO60" s="255"/>
      <c r="AMP60" s="255"/>
      <c r="AMQ60" s="255"/>
      <c r="AMR60" s="255"/>
      <c r="AMS60" s="255"/>
      <c r="AMT60" s="255"/>
      <c r="AMU60" s="255"/>
      <c r="AMV60" s="255"/>
      <c r="AMW60" s="255"/>
      <c r="AMX60" s="255"/>
      <c r="AMY60" s="255"/>
      <c r="AMZ60" s="255"/>
      <c r="ANA60" s="255"/>
      <c r="ANB60" s="255"/>
      <c r="ANC60" s="255"/>
      <c r="AND60" s="255"/>
      <c r="ANE60" s="255"/>
      <c r="ANF60" s="255"/>
      <c r="ANG60" s="255"/>
      <c r="ANH60" s="255"/>
      <c r="ANI60" s="255"/>
      <c r="ANJ60" s="255"/>
      <c r="ANK60" s="255"/>
      <c r="ANL60" s="255"/>
      <c r="ANM60" s="255"/>
      <c r="ANN60" s="255"/>
      <c r="ANO60" s="255"/>
      <c r="ANP60" s="255"/>
      <c r="ANQ60" s="255"/>
      <c r="ANR60" s="255"/>
      <c r="ANS60" s="255"/>
      <c r="ANT60" s="255"/>
      <c r="ANU60" s="255"/>
      <c r="ANV60" s="255"/>
      <c r="ANW60" s="255"/>
      <c r="ANX60" s="255"/>
      <c r="ANY60" s="255"/>
      <c r="ANZ60" s="255"/>
      <c r="AOA60" s="255"/>
      <c r="AOB60" s="255"/>
      <c r="AOC60" s="255"/>
      <c r="AOD60" s="255"/>
      <c r="AOE60" s="255"/>
      <c r="AOF60" s="255"/>
      <c r="AOG60" s="255"/>
      <c r="AOH60" s="255"/>
      <c r="AOI60" s="255"/>
      <c r="AOJ60" s="255"/>
      <c r="AOK60" s="255"/>
      <c r="AOL60" s="255"/>
      <c r="AOM60" s="255"/>
      <c r="AON60" s="255"/>
      <c r="AOO60" s="255"/>
      <c r="AOP60" s="255"/>
      <c r="AOQ60" s="255"/>
      <c r="AOR60" s="255"/>
      <c r="AOS60" s="255"/>
      <c r="AOT60" s="255"/>
      <c r="AOU60" s="255"/>
      <c r="AOV60" s="255"/>
      <c r="AOW60" s="255"/>
      <c r="AOX60" s="255"/>
      <c r="AOY60" s="255"/>
      <c r="AOZ60" s="255"/>
      <c r="APA60" s="255"/>
      <c r="APB60" s="255"/>
      <c r="APC60" s="255"/>
      <c r="APD60" s="255"/>
      <c r="APE60" s="255"/>
      <c r="APF60" s="255"/>
      <c r="APG60" s="255"/>
      <c r="APH60" s="255"/>
      <c r="API60" s="255"/>
      <c r="APJ60" s="255"/>
      <c r="APK60" s="255"/>
      <c r="APL60" s="255"/>
      <c r="APM60" s="255"/>
      <c r="APN60" s="255"/>
      <c r="APO60" s="255"/>
      <c r="APP60" s="255"/>
      <c r="APQ60" s="255"/>
      <c r="APR60" s="255"/>
      <c r="APS60" s="255"/>
      <c r="APT60" s="255"/>
      <c r="APU60" s="255"/>
      <c r="APV60" s="255"/>
      <c r="APW60" s="255"/>
      <c r="APX60" s="255"/>
      <c r="APY60" s="255"/>
      <c r="APZ60" s="255"/>
      <c r="AQA60" s="255"/>
      <c r="AQB60" s="255"/>
      <c r="AQC60" s="255"/>
      <c r="AQD60" s="255"/>
      <c r="AQE60" s="255"/>
      <c r="AQF60" s="255"/>
      <c r="AQG60" s="255"/>
      <c r="AQH60" s="255"/>
      <c r="AQI60" s="255"/>
      <c r="AQJ60" s="255"/>
      <c r="AQK60" s="255"/>
      <c r="AQL60" s="255"/>
      <c r="AQM60" s="255"/>
      <c r="AQN60" s="255"/>
      <c r="AQO60" s="255"/>
      <c r="AQP60" s="255"/>
      <c r="AQQ60" s="255"/>
      <c r="AQR60" s="255"/>
      <c r="AQS60" s="255"/>
      <c r="AQT60" s="255"/>
      <c r="AQU60" s="255"/>
      <c r="AQV60" s="255"/>
      <c r="AQW60" s="255"/>
      <c r="AQX60" s="255"/>
      <c r="AQY60" s="255"/>
      <c r="AQZ60" s="255"/>
      <c r="ARA60" s="255"/>
      <c r="ARB60" s="255"/>
      <c r="ARC60" s="255"/>
      <c r="ARD60" s="255"/>
      <c r="ARE60" s="255"/>
      <c r="ARF60" s="255"/>
      <c r="ARG60" s="255"/>
      <c r="ARH60" s="255"/>
      <c r="ARI60" s="255"/>
      <c r="ARJ60" s="255"/>
      <c r="ARK60" s="255"/>
      <c r="ARL60" s="255"/>
      <c r="ARM60" s="255"/>
      <c r="ARN60" s="255"/>
      <c r="ARO60" s="255"/>
      <c r="ARP60" s="255"/>
      <c r="ARQ60" s="255"/>
      <c r="ARR60" s="255"/>
      <c r="ARS60" s="255"/>
      <c r="ART60" s="255"/>
      <c r="ARU60" s="255"/>
      <c r="ARV60" s="255"/>
      <c r="ARW60" s="255"/>
      <c r="ARX60" s="255"/>
      <c r="ARY60" s="255"/>
      <c r="ARZ60" s="255"/>
      <c r="ASA60" s="255"/>
      <c r="ASB60" s="255"/>
      <c r="ASC60" s="255"/>
      <c r="ASD60" s="255"/>
      <c r="ASE60" s="255"/>
      <c r="ASF60" s="255"/>
      <c r="ASG60" s="255"/>
      <c r="ASH60" s="255"/>
      <c r="ASI60" s="255"/>
      <c r="ASJ60" s="255"/>
      <c r="ASK60" s="255"/>
      <c r="ASL60" s="255"/>
      <c r="ASM60" s="255"/>
      <c r="ASN60" s="255"/>
      <c r="ASO60" s="255"/>
      <c r="ASP60" s="255"/>
      <c r="ASQ60" s="255"/>
      <c r="ASR60" s="255"/>
      <c r="ASS60" s="255"/>
      <c r="AST60" s="255"/>
      <c r="ASU60" s="255"/>
      <c r="ASV60" s="255"/>
      <c r="ASW60" s="255"/>
      <c r="ASX60" s="255"/>
      <c r="ASY60" s="255"/>
      <c r="ASZ60" s="255"/>
      <c r="ATA60" s="255"/>
      <c r="ATB60" s="255"/>
      <c r="ATC60" s="255"/>
      <c r="ATD60" s="255"/>
      <c r="ATE60" s="255"/>
      <c r="ATF60" s="255"/>
      <c r="ATG60" s="255"/>
      <c r="ATH60" s="255"/>
      <c r="ATI60" s="255"/>
      <c r="ATJ60" s="255"/>
      <c r="ATK60" s="255"/>
      <c r="ATL60" s="255"/>
      <c r="ATM60" s="255"/>
      <c r="ATN60" s="255"/>
      <c r="ATO60" s="255"/>
      <c r="ATP60" s="255"/>
      <c r="ATQ60" s="255"/>
      <c r="ATR60" s="255"/>
      <c r="ATS60" s="255"/>
      <c r="ATT60" s="255"/>
      <c r="ATU60" s="255"/>
      <c r="ATV60" s="255"/>
      <c r="ATW60" s="255"/>
      <c r="ATX60" s="255"/>
      <c r="ATY60" s="255"/>
      <c r="ATZ60" s="255"/>
      <c r="AUA60" s="255"/>
      <c r="AUB60" s="255"/>
      <c r="AUC60" s="255"/>
      <c r="AUD60" s="255"/>
      <c r="AUE60" s="255"/>
      <c r="AUF60" s="255"/>
      <c r="AUG60" s="255"/>
      <c r="AUH60" s="255"/>
      <c r="AUI60" s="255"/>
      <c r="AUJ60" s="255"/>
      <c r="AUK60" s="255"/>
      <c r="AUL60" s="255"/>
      <c r="AUM60" s="255"/>
      <c r="AUN60" s="255"/>
      <c r="AUO60" s="255"/>
      <c r="AUP60" s="255"/>
      <c r="AUQ60" s="255"/>
      <c r="AUR60" s="255"/>
      <c r="AUS60" s="255"/>
      <c r="AUT60" s="255"/>
      <c r="AUU60" s="255"/>
      <c r="AUV60" s="255"/>
      <c r="AUW60" s="255"/>
      <c r="AUX60" s="255"/>
      <c r="AUY60" s="255"/>
      <c r="AUZ60" s="255"/>
      <c r="AVA60" s="255"/>
      <c r="AVB60" s="255"/>
      <c r="AVC60" s="255"/>
      <c r="AVD60" s="255"/>
      <c r="AVE60" s="255"/>
      <c r="AVF60" s="255"/>
      <c r="AVG60" s="255"/>
      <c r="AVH60" s="255"/>
      <c r="AVI60" s="255"/>
      <c r="AVJ60" s="255"/>
      <c r="AVK60" s="255"/>
      <c r="AVL60" s="255"/>
      <c r="AVM60" s="255"/>
      <c r="AVN60" s="255"/>
      <c r="AVO60" s="255"/>
      <c r="AVP60" s="255"/>
      <c r="AVQ60" s="255"/>
      <c r="AVR60" s="255"/>
      <c r="AVS60" s="255"/>
      <c r="AVT60" s="255"/>
      <c r="AVU60" s="255"/>
      <c r="AVV60" s="255"/>
      <c r="AVW60" s="255"/>
      <c r="AVX60" s="255"/>
      <c r="AVY60" s="255"/>
      <c r="AVZ60" s="255"/>
      <c r="AWA60" s="255"/>
      <c r="AWB60" s="255"/>
      <c r="AWC60" s="255"/>
      <c r="AWD60" s="255"/>
      <c r="AWE60" s="255"/>
      <c r="AWF60" s="255"/>
      <c r="AWG60" s="255"/>
      <c r="AWH60" s="255"/>
      <c r="AWI60" s="255"/>
      <c r="AWJ60" s="255"/>
      <c r="AWK60" s="255"/>
      <c r="AWL60" s="255"/>
      <c r="AWM60" s="255"/>
      <c r="AWN60" s="255"/>
      <c r="AWO60" s="255"/>
      <c r="AWP60" s="255"/>
      <c r="AWQ60" s="255"/>
      <c r="AWR60" s="255"/>
      <c r="AWS60" s="255"/>
      <c r="AWT60" s="255"/>
      <c r="AWU60" s="255"/>
      <c r="AWV60" s="255"/>
      <c r="AWW60" s="255"/>
      <c r="AWX60" s="255"/>
      <c r="AWY60" s="255"/>
      <c r="AWZ60" s="255"/>
      <c r="AXA60" s="255"/>
      <c r="AXB60" s="255"/>
      <c r="AXC60" s="255"/>
      <c r="AXD60" s="255"/>
      <c r="AXE60" s="255"/>
      <c r="AXF60" s="255"/>
      <c r="AXG60" s="255"/>
      <c r="AXH60" s="255"/>
      <c r="AXI60" s="255"/>
      <c r="AXJ60" s="255"/>
      <c r="AXK60" s="255"/>
      <c r="AXL60" s="255"/>
      <c r="AXM60" s="255"/>
      <c r="AXN60" s="255"/>
      <c r="AXO60" s="255"/>
      <c r="AXP60" s="255"/>
      <c r="AXQ60" s="255"/>
      <c r="AXR60" s="255"/>
      <c r="AXS60" s="255"/>
      <c r="AXT60" s="255"/>
      <c r="AXU60" s="255"/>
      <c r="AXV60" s="255"/>
      <c r="AXW60" s="255"/>
      <c r="AXX60" s="255"/>
      <c r="AXY60" s="255"/>
      <c r="AXZ60" s="255"/>
      <c r="AYA60" s="255"/>
      <c r="AYB60" s="255"/>
      <c r="AYC60" s="255"/>
      <c r="AYD60" s="255"/>
      <c r="AYE60" s="255"/>
      <c r="AYF60" s="255"/>
      <c r="AYG60" s="255"/>
      <c r="AYH60" s="255"/>
      <c r="AYI60" s="255"/>
      <c r="AYJ60" s="255"/>
      <c r="AYK60" s="255"/>
      <c r="AYL60" s="255"/>
      <c r="AYM60" s="255"/>
      <c r="AYN60" s="255"/>
      <c r="AYO60" s="255"/>
      <c r="AYP60" s="255"/>
      <c r="AYQ60" s="255"/>
      <c r="AYR60" s="255"/>
      <c r="AYS60" s="255"/>
      <c r="AYT60" s="255"/>
      <c r="AYU60" s="255"/>
      <c r="AYV60" s="255"/>
      <c r="AYW60" s="255"/>
      <c r="AYX60" s="255"/>
      <c r="AYY60" s="255"/>
      <c r="AYZ60" s="255"/>
      <c r="AZA60" s="255"/>
      <c r="AZB60" s="255"/>
      <c r="AZC60" s="255"/>
      <c r="AZD60" s="255"/>
      <c r="AZE60" s="255"/>
      <c r="AZF60" s="255"/>
      <c r="AZG60" s="255"/>
      <c r="AZH60" s="255"/>
      <c r="AZI60" s="255"/>
      <c r="AZJ60" s="255"/>
      <c r="AZK60" s="255"/>
      <c r="AZL60" s="255"/>
      <c r="AZM60" s="255"/>
      <c r="AZN60" s="255"/>
      <c r="AZO60" s="255"/>
      <c r="AZP60" s="255"/>
      <c r="AZQ60" s="255"/>
      <c r="AZR60" s="255"/>
      <c r="AZS60" s="255"/>
      <c r="AZT60" s="255"/>
      <c r="AZU60" s="255"/>
      <c r="AZV60" s="255"/>
      <c r="AZW60" s="255"/>
      <c r="AZX60" s="255"/>
      <c r="AZY60" s="255"/>
      <c r="AZZ60" s="255"/>
      <c r="BAA60" s="255"/>
      <c r="BAB60" s="255"/>
      <c r="BAC60" s="255"/>
      <c r="BAD60" s="255"/>
      <c r="BAE60" s="255"/>
      <c r="BAF60" s="255"/>
      <c r="BAG60" s="255"/>
      <c r="BAH60" s="255"/>
      <c r="BAI60" s="255"/>
      <c r="BAJ60" s="255"/>
      <c r="BAK60" s="255"/>
      <c r="BAL60" s="255"/>
      <c r="BAM60" s="255"/>
      <c r="BAN60" s="255"/>
      <c r="BAO60" s="255"/>
      <c r="BAP60" s="255"/>
      <c r="BAQ60" s="255"/>
      <c r="BAR60" s="255"/>
      <c r="BAS60" s="255"/>
      <c r="BAT60" s="255"/>
      <c r="BAU60" s="255"/>
      <c r="BAV60" s="255"/>
      <c r="BAW60" s="255"/>
      <c r="BAX60" s="255"/>
      <c r="BAY60" s="255"/>
      <c r="BAZ60" s="255"/>
      <c r="BBA60" s="255"/>
      <c r="BBB60" s="255"/>
      <c r="BBC60" s="255"/>
      <c r="BBD60" s="255"/>
      <c r="BBE60" s="255"/>
      <c r="BBF60" s="255"/>
      <c r="BBG60" s="255"/>
      <c r="BBH60" s="255"/>
      <c r="BBI60" s="255"/>
      <c r="BBJ60" s="255"/>
      <c r="BBK60" s="255"/>
      <c r="BBL60" s="255"/>
      <c r="BBM60" s="255"/>
      <c r="BBN60" s="255"/>
      <c r="BBO60" s="255"/>
      <c r="BBP60" s="255"/>
      <c r="BBQ60" s="255"/>
      <c r="BBR60" s="255"/>
      <c r="BBS60" s="255"/>
      <c r="BBT60" s="255"/>
      <c r="BBU60" s="255"/>
      <c r="BBV60" s="255"/>
      <c r="BBW60" s="255"/>
      <c r="BBX60" s="255"/>
      <c r="BBY60" s="255"/>
      <c r="BBZ60" s="255"/>
      <c r="BCA60" s="255"/>
      <c r="BCB60" s="255"/>
      <c r="BCC60" s="255"/>
      <c r="BCD60" s="255"/>
      <c r="BCE60" s="255"/>
      <c r="BCF60" s="255"/>
      <c r="BCG60" s="255"/>
      <c r="BCH60" s="255"/>
      <c r="BCI60" s="255"/>
      <c r="BCJ60" s="255"/>
      <c r="BCK60" s="255"/>
      <c r="BCL60" s="255"/>
      <c r="BCM60" s="255"/>
      <c r="BCN60" s="255"/>
      <c r="BCO60" s="255"/>
      <c r="BCP60" s="255"/>
      <c r="BCQ60" s="255"/>
      <c r="BCR60" s="255"/>
      <c r="BCS60" s="255"/>
      <c r="BCT60" s="255"/>
      <c r="BCU60" s="255"/>
      <c r="BCV60" s="255"/>
      <c r="BCW60" s="255"/>
      <c r="BCX60" s="255"/>
      <c r="BCY60" s="255"/>
      <c r="BCZ60" s="255"/>
      <c r="BDA60" s="255"/>
      <c r="BDB60" s="255"/>
      <c r="BDC60" s="255"/>
      <c r="BDD60" s="255"/>
      <c r="BDE60" s="255"/>
      <c r="BDF60" s="255"/>
      <c r="BDG60" s="255"/>
      <c r="BDH60" s="255"/>
      <c r="BDI60" s="255"/>
      <c r="BDJ60" s="255"/>
      <c r="BDK60" s="255"/>
      <c r="BDL60" s="255"/>
      <c r="BDM60" s="255"/>
      <c r="BDN60" s="255"/>
      <c r="BDO60" s="255"/>
      <c r="BDP60" s="255"/>
      <c r="BDQ60" s="255"/>
      <c r="BDR60" s="255"/>
      <c r="BDS60" s="255"/>
      <c r="BDT60" s="255"/>
      <c r="BDU60" s="255"/>
      <c r="BDV60" s="255"/>
      <c r="BDW60" s="255"/>
      <c r="BDX60" s="255"/>
      <c r="BDY60" s="255"/>
      <c r="BDZ60" s="255"/>
      <c r="BEA60" s="255"/>
      <c r="BEB60" s="255"/>
      <c r="BEC60" s="255"/>
      <c r="BED60" s="255"/>
      <c r="BEE60" s="255"/>
      <c r="BEF60" s="255"/>
      <c r="BEG60" s="255"/>
      <c r="BEH60" s="255"/>
      <c r="BEI60" s="255"/>
      <c r="BEJ60" s="255"/>
      <c r="BEK60" s="255"/>
      <c r="BEL60" s="255"/>
      <c r="BEM60" s="255"/>
      <c r="BEN60" s="255"/>
      <c r="BEO60" s="255"/>
      <c r="BEP60" s="255"/>
      <c r="BEQ60" s="255"/>
      <c r="BER60" s="255"/>
      <c r="BES60" s="255"/>
      <c r="BET60" s="255"/>
      <c r="BEU60" s="255"/>
      <c r="BEV60" s="255"/>
      <c r="BEW60" s="255"/>
      <c r="BEX60" s="255"/>
      <c r="BEY60" s="255"/>
      <c r="BEZ60" s="255"/>
      <c r="BFA60" s="255"/>
      <c r="BFB60" s="255"/>
      <c r="BFC60" s="255"/>
      <c r="BFD60" s="255"/>
      <c r="BFE60" s="255"/>
      <c r="BFF60" s="255"/>
      <c r="BFG60" s="255"/>
      <c r="BFH60" s="255"/>
      <c r="BFI60" s="255"/>
      <c r="BFJ60" s="255"/>
      <c r="BFK60" s="255"/>
      <c r="BFL60" s="255"/>
      <c r="BFM60" s="255"/>
      <c r="BFN60" s="255"/>
      <c r="BFO60" s="255"/>
      <c r="BFP60" s="255"/>
      <c r="BFQ60" s="255"/>
      <c r="BFR60" s="255"/>
      <c r="BFS60" s="255"/>
      <c r="BFT60" s="255"/>
      <c r="BFU60" s="255"/>
      <c r="BFV60" s="255"/>
      <c r="BFW60" s="255"/>
      <c r="BFX60" s="255"/>
      <c r="BFY60" s="255"/>
      <c r="BFZ60" s="255"/>
      <c r="BGA60" s="255"/>
      <c r="BGB60" s="255"/>
      <c r="BGC60" s="255"/>
      <c r="BGD60" s="255"/>
      <c r="BGE60" s="255"/>
      <c r="BGF60" s="255"/>
      <c r="BGG60" s="255"/>
      <c r="BGH60" s="255"/>
      <c r="BGI60" s="255"/>
      <c r="BGJ60" s="255"/>
      <c r="BGK60" s="255"/>
      <c r="BGL60" s="255"/>
      <c r="BGM60" s="255"/>
      <c r="BGN60" s="255"/>
      <c r="BGO60" s="255"/>
      <c r="BGP60" s="255"/>
      <c r="BGQ60" s="255"/>
      <c r="BGR60" s="255"/>
      <c r="BGS60" s="255"/>
      <c r="BGT60" s="255"/>
      <c r="BGU60" s="255"/>
      <c r="BGV60" s="255"/>
      <c r="BGW60" s="255"/>
      <c r="BGX60" s="255"/>
      <c r="BGY60" s="255"/>
      <c r="BGZ60" s="255"/>
      <c r="BHA60" s="255"/>
      <c r="BHB60" s="255"/>
      <c r="BHC60" s="255"/>
      <c r="BHD60" s="255"/>
      <c r="BHE60" s="255"/>
      <c r="BHF60" s="255"/>
      <c r="BHG60" s="255"/>
      <c r="BHH60" s="255"/>
      <c r="BHI60" s="255"/>
      <c r="BHJ60" s="255"/>
      <c r="BHK60" s="255"/>
      <c r="BHL60" s="255"/>
      <c r="BHM60" s="255"/>
      <c r="BHN60" s="255"/>
      <c r="BHO60" s="255"/>
      <c r="BHP60" s="255"/>
      <c r="BHQ60" s="255"/>
      <c r="BHR60" s="255"/>
      <c r="BHS60" s="255"/>
      <c r="BHT60" s="255"/>
      <c r="BHU60" s="255"/>
      <c r="BHV60" s="255"/>
      <c r="BHW60" s="255"/>
      <c r="BHX60" s="255"/>
      <c r="BHY60" s="255"/>
      <c r="BHZ60" s="255"/>
      <c r="BIA60" s="255"/>
      <c r="BIB60" s="255"/>
      <c r="BIC60" s="255"/>
      <c r="BID60" s="255"/>
      <c r="BIE60" s="255"/>
      <c r="BIF60" s="255"/>
      <c r="BIG60" s="255"/>
      <c r="BIH60" s="255"/>
      <c r="BII60" s="255"/>
      <c r="BIJ60" s="255"/>
      <c r="BIK60" s="255"/>
      <c r="BIL60" s="255"/>
      <c r="BIM60" s="255"/>
      <c r="BIN60" s="255"/>
      <c r="BIO60" s="255"/>
      <c r="BIP60" s="255"/>
      <c r="BIQ60" s="255"/>
      <c r="BIR60" s="255"/>
      <c r="BIS60" s="255"/>
      <c r="BIT60" s="255"/>
      <c r="BIU60" s="255"/>
      <c r="BIV60" s="255"/>
      <c r="BIW60" s="255"/>
      <c r="BIX60" s="255"/>
      <c r="BIY60" s="255"/>
      <c r="BIZ60" s="255"/>
      <c r="BJA60" s="255"/>
      <c r="BJB60" s="255"/>
      <c r="BJC60" s="255"/>
      <c r="BJD60" s="255"/>
      <c r="BJE60" s="255"/>
      <c r="BJF60" s="255"/>
      <c r="BJG60" s="255"/>
      <c r="BJH60" s="255"/>
      <c r="BJI60" s="255"/>
      <c r="BJJ60" s="255"/>
      <c r="BJK60" s="255"/>
      <c r="BJL60" s="255"/>
      <c r="BJM60" s="255"/>
      <c r="BJN60" s="255"/>
      <c r="BJO60" s="255"/>
      <c r="BJP60" s="255"/>
      <c r="BJQ60" s="255"/>
      <c r="BJR60" s="255"/>
      <c r="BJS60" s="255"/>
      <c r="BJT60" s="255"/>
      <c r="BJU60" s="255"/>
      <c r="BJV60" s="255"/>
      <c r="BJW60" s="255"/>
      <c r="BJX60" s="255"/>
      <c r="BJY60" s="255"/>
      <c r="BJZ60" s="255"/>
      <c r="BKA60" s="255"/>
      <c r="BKB60" s="255"/>
      <c r="BKC60" s="255"/>
      <c r="BKD60" s="255"/>
      <c r="BKE60" s="255"/>
      <c r="BKF60" s="255"/>
      <c r="BKG60" s="255"/>
      <c r="BKH60" s="255"/>
      <c r="BKI60" s="255"/>
      <c r="BKJ60" s="255"/>
      <c r="BKK60" s="255"/>
      <c r="BKL60" s="255"/>
      <c r="BKM60" s="255"/>
      <c r="BKN60" s="255"/>
      <c r="BKO60" s="255"/>
      <c r="BKP60" s="255"/>
      <c r="BKQ60" s="255"/>
      <c r="BKR60" s="255"/>
      <c r="BKS60" s="255"/>
      <c r="BKT60" s="255"/>
      <c r="BKU60" s="255"/>
      <c r="BKV60" s="255"/>
      <c r="BKW60" s="255"/>
      <c r="BKX60" s="255"/>
      <c r="BKY60" s="255"/>
      <c r="BKZ60" s="255"/>
      <c r="BLA60" s="255"/>
      <c r="BLB60" s="255"/>
      <c r="BLC60" s="255"/>
      <c r="BLD60" s="255"/>
      <c r="BLE60" s="255"/>
      <c r="BLF60" s="255"/>
      <c r="BLG60" s="255"/>
      <c r="BLH60" s="255"/>
      <c r="BLI60" s="255"/>
      <c r="BLJ60" s="255"/>
      <c r="BLK60" s="255"/>
      <c r="BLL60" s="255"/>
      <c r="BLM60" s="255"/>
      <c r="BLN60" s="255"/>
      <c r="BLO60" s="255"/>
      <c r="BLP60" s="255"/>
      <c r="BLQ60" s="255"/>
      <c r="BLR60" s="255"/>
      <c r="BLS60" s="255"/>
      <c r="BLT60" s="255"/>
      <c r="BLU60" s="255"/>
      <c r="BLV60" s="255"/>
      <c r="BLW60" s="255"/>
      <c r="BLX60" s="255"/>
      <c r="BLY60" s="255"/>
      <c r="BLZ60" s="255"/>
      <c r="BMA60" s="255"/>
      <c r="BMB60" s="255"/>
      <c r="BMC60" s="255"/>
      <c r="BMD60" s="255"/>
      <c r="BME60" s="255"/>
      <c r="BMF60" s="255"/>
      <c r="BMG60" s="255"/>
      <c r="BMH60" s="255"/>
      <c r="BMI60" s="255"/>
      <c r="BMJ60" s="255"/>
      <c r="BMK60" s="255"/>
      <c r="BML60" s="255"/>
      <c r="BMM60" s="255"/>
      <c r="BMN60" s="255"/>
      <c r="BMO60" s="255"/>
      <c r="BMP60" s="255"/>
      <c r="BMQ60" s="255"/>
      <c r="BMR60" s="255"/>
      <c r="BMS60" s="255"/>
      <c r="BMT60" s="255"/>
      <c r="BMU60" s="255"/>
      <c r="BMV60" s="255"/>
      <c r="BMW60" s="255"/>
      <c r="BMX60" s="255"/>
      <c r="BMY60" s="255"/>
      <c r="BMZ60" s="255"/>
      <c r="BNA60" s="255"/>
      <c r="BNB60" s="255"/>
      <c r="BNC60" s="255"/>
      <c r="BND60" s="255"/>
      <c r="BNE60" s="255"/>
      <c r="BNF60" s="255"/>
      <c r="BNG60" s="255"/>
      <c r="BNH60" s="255"/>
      <c r="BNI60" s="255"/>
      <c r="BNJ60" s="255"/>
      <c r="BNK60" s="255"/>
      <c r="BNL60" s="255"/>
      <c r="BNM60" s="255"/>
      <c r="BNN60" s="255"/>
      <c r="BNO60" s="255"/>
      <c r="BNP60" s="255"/>
      <c r="BNQ60" s="255"/>
      <c r="BNR60" s="255"/>
      <c r="BNS60" s="255"/>
      <c r="BNT60" s="255"/>
      <c r="BNU60" s="255"/>
      <c r="BNV60" s="255"/>
      <c r="BNW60" s="255"/>
      <c r="BNX60" s="255"/>
      <c r="BNY60" s="255"/>
      <c r="BNZ60" s="255"/>
      <c r="BOA60" s="255"/>
      <c r="BOB60" s="255"/>
      <c r="BOC60" s="255"/>
      <c r="BOD60" s="255"/>
      <c r="BOE60" s="255"/>
      <c r="BOF60" s="255"/>
      <c r="BOG60" s="255"/>
      <c r="BOH60" s="255"/>
      <c r="BOI60" s="255"/>
      <c r="BOJ60" s="255"/>
      <c r="BOK60" s="255"/>
      <c r="BOL60" s="255"/>
      <c r="BOM60" s="255"/>
      <c r="BON60" s="255"/>
      <c r="BOO60" s="255"/>
      <c r="BOP60" s="255"/>
      <c r="BOQ60" s="255"/>
      <c r="BOR60" s="255"/>
      <c r="BOS60" s="255"/>
      <c r="BOT60" s="255"/>
      <c r="BOU60" s="255"/>
      <c r="BOV60" s="255"/>
      <c r="BOW60" s="255"/>
      <c r="BOX60" s="255"/>
      <c r="BOY60" s="255"/>
      <c r="BOZ60" s="255"/>
      <c r="BPA60" s="255"/>
      <c r="BPB60" s="255"/>
      <c r="BPC60" s="255"/>
      <c r="BPD60" s="255"/>
      <c r="BPE60" s="255"/>
      <c r="BPF60" s="255"/>
      <c r="BPG60" s="255"/>
      <c r="BPH60" s="255"/>
      <c r="BPI60" s="255"/>
      <c r="BPJ60" s="255"/>
      <c r="BPK60" s="255"/>
      <c r="BPL60" s="255"/>
      <c r="BPM60" s="255"/>
      <c r="BPN60" s="255"/>
      <c r="BPO60" s="255"/>
      <c r="BPP60" s="255"/>
      <c r="BPQ60" s="255"/>
      <c r="BPR60" s="255"/>
      <c r="BPS60" s="255"/>
      <c r="BPT60" s="255"/>
      <c r="BPU60" s="255"/>
      <c r="BPV60" s="255"/>
      <c r="BPW60" s="255"/>
      <c r="BPX60" s="255"/>
      <c r="BPY60" s="255"/>
      <c r="BPZ60" s="255"/>
      <c r="BQA60" s="255"/>
      <c r="BQB60" s="255"/>
      <c r="BQC60" s="255"/>
      <c r="BQD60" s="255"/>
      <c r="BQE60" s="255"/>
      <c r="BQF60" s="255"/>
      <c r="BQG60" s="255"/>
      <c r="BQH60" s="255"/>
      <c r="BQI60" s="255"/>
      <c r="BQJ60" s="255"/>
      <c r="BQK60" s="255"/>
      <c r="BQL60" s="255"/>
      <c r="BQM60" s="255"/>
      <c r="BQN60" s="255"/>
      <c r="BQO60" s="255"/>
      <c r="BQP60" s="255"/>
      <c r="BQQ60" s="255"/>
      <c r="BQR60" s="255"/>
      <c r="BQS60" s="255"/>
      <c r="BQT60" s="255"/>
      <c r="BQU60" s="255"/>
      <c r="BQV60" s="255"/>
      <c r="BQW60" s="255"/>
      <c r="BQX60" s="255"/>
      <c r="BQY60" s="255"/>
      <c r="BQZ60" s="255"/>
      <c r="BRA60" s="255"/>
      <c r="BRB60" s="255"/>
      <c r="BRC60" s="255"/>
      <c r="BRD60" s="255"/>
      <c r="BRE60" s="255"/>
      <c r="BRF60" s="255"/>
      <c r="BRG60" s="255"/>
      <c r="BRH60" s="255"/>
      <c r="BRI60" s="255"/>
      <c r="BRJ60" s="255"/>
      <c r="BRK60" s="255"/>
      <c r="BRL60" s="255"/>
      <c r="BRM60" s="255"/>
      <c r="BRN60" s="255"/>
      <c r="BRO60" s="255"/>
      <c r="BRP60" s="255"/>
      <c r="BRQ60" s="255"/>
      <c r="BRR60" s="255"/>
      <c r="BRS60" s="255"/>
      <c r="BRT60" s="255"/>
      <c r="BRU60" s="255"/>
      <c r="BRV60" s="255"/>
      <c r="BRW60" s="255"/>
      <c r="BRX60" s="255"/>
      <c r="BRY60" s="255"/>
      <c r="BRZ60" s="255"/>
      <c r="BSA60" s="255"/>
      <c r="BSB60" s="255"/>
      <c r="BSC60" s="255"/>
      <c r="BSD60" s="255"/>
      <c r="BSE60" s="255"/>
      <c r="BSF60" s="255"/>
      <c r="BSG60" s="255"/>
      <c r="BSH60" s="255"/>
      <c r="BSI60" s="255"/>
      <c r="BSJ60" s="255"/>
      <c r="BSK60" s="255"/>
      <c r="BSL60" s="255"/>
      <c r="BSM60" s="255"/>
      <c r="BSN60" s="255"/>
      <c r="BSO60" s="255"/>
      <c r="BSP60" s="255"/>
      <c r="BSQ60" s="255"/>
      <c r="BSR60" s="255"/>
      <c r="BSS60" s="255"/>
      <c r="BST60" s="255"/>
      <c r="BSU60" s="255"/>
      <c r="BSV60" s="255"/>
      <c r="BSW60" s="255"/>
      <c r="BSX60" s="255"/>
      <c r="BSY60" s="255"/>
      <c r="BSZ60" s="255"/>
      <c r="BTA60" s="255"/>
      <c r="BTB60" s="255"/>
      <c r="BTC60" s="255"/>
      <c r="BTD60" s="255"/>
      <c r="BTE60" s="255"/>
      <c r="BTF60" s="255"/>
      <c r="BTG60" s="255"/>
      <c r="BTH60" s="255"/>
      <c r="BTI60" s="255"/>
      <c r="BTJ60" s="255"/>
      <c r="BTK60" s="255"/>
      <c r="BTL60" s="255"/>
      <c r="BTM60" s="255"/>
      <c r="BTN60" s="255"/>
      <c r="BTO60" s="255"/>
      <c r="BTP60" s="255"/>
      <c r="BTQ60" s="255"/>
      <c r="BTR60" s="255"/>
      <c r="BTS60" s="255"/>
      <c r="BTT60" s="255"/>
      <c r="BTU60" s="255"/>
      <c r="BTV60" s="255"/>
      <c r="BTW60" s="255"/>
      <c r="BTX60" s="255"/>
      <c r="BTY60" s="255"/>
      <c r="BTZ60" s="255"/>
      <c r="BUA60" s="255"/>
      <c r="BUB60" s="255"/>
      <c r="BUC60" s="255"/>
      <c r="BUD60" s="255"/>
      <c r="BUE60" s="255"/>
      <c r="BUF60" s="255"/>
      <c r="BUG60" s="255"/>
      <c r="BUH60" s="255"/>
      <c r="BUI60" s="255"/>
      <c r="BUJ60" s="255"/>
      <c r="BUK60" s="255"/>
      <c r="BUL60" s="255"/>
      <c r="BUM60" s="255"/>
      <c r="BUN60" s="255"/>
      <c r="BUO60" s="255"/>
      <c r="BUP60" s="255"/>
      <c r="BUQ60" s="255"/>
      <c r="BUR60" s="255"/>
      <c r="BUS60" s="255"/>
      <c r="BUT60" s="255"/>
      <c r="BUU60" s="255"/>
      <c r="BUV60" s="255"/>
      <c r="BUW60" s="255"/>
      <c r="BUX60" s="255"/>
      <c r="BUY60" s="255"/>
      <c r="BUZ60" s="255"/>
      <c r="BVA60" s="255"/>
      <c r="BVB60" s="255"/>
      <c r="BVC60" s="255"/>
      <c r="BVD60" s="255"/>
      <c r="BVE60" s="255"/>
      <c r="BVF60" s="255"/>
      <c r="BVG60" s="255"/>
      <c r="BVH60" s="255"/>
      <c r="BVI60" s="255"/>
      <c r="BVJ60" s="255"/>
      <c r="BVK60" s="255"/>
      <c r="BVL60" s="255"/>
      <c r="BVM60" s="255"/>
      <c r="BVN60" s="255"/>
      <c r="BVO60" s="255"/>
      <c r="BVP60" s="255"/>
      <c r="BVQ60" s="255"/>
      <c r="BVR60" s="255"/>
      <c r="BVS60" s="255"/>
      <c r="BVT60" s="255"/>
      <c r="BVU60" s="255"/>
      <c r="BVV60" s="255"/>
      <c r="BVW60" s="255"/>
      <c r="BVX60" s="255"/>
      <c r="BVY60" s="255"/>
      <c r="BVZ60" s="255"/>
      <c r="BWA60" s="255"/>
      <c r="BWB60" s="255"/>
      <c r="BWC60" s="255"/>
      <c r="BWD60" s="255"/>
      <c r="BWE60" s="255"/>
      <c r="BWF60" s="255"/>
      <c r="BWG60" s="255"/>
      <c r="BWH60" s="255"/>
      <c r="BWI60" s="255"/>
      <c r="BWJ60" s="255"/>
      <c r="BWK60" s="255"/>
      <c r="BWL60" s="255"/>
      <c r="BWM60" s="255"/>
      <c r="BWN60" s="255"/>
      <c r="BWO60" s="255"/>
      <c r="BWP60" s="255"/>
      <c r="BWQ60" s="255"/>
      <c r="BWR60" s="255"/>
      <c r="BWS60" s="255"/>
      <c r="BWT60" s="255"/>
      <c r="BWU60" s="255"/>
      <c r="BWV60" s="255"/>
      <c r="BWW60" s="255"/>
      <c r="BWX60" s="255"/>
      <c r="BWY60" s="255"/>
      <c r="BWZ60" s="255"/>
      <c r="BXA60" s="255"/>
      <c r="BXB60" s="255"/>
      <c r="BXC60" s="255"/>
      <c r="BXD60" s="255"/>
      <c r="BXE60" s="255"/>
      <c r="BXF60" s="255"/>
      <c r="BXG60" s="255"/>
      <c r="BXH60" s="255"/>
      <c r="BXI60" s="255"/>
      <c r="BXJ60" s="255"/>
      <c r="BXK60" s="255"/>
      <c r="BXL60" s="255"/>
      <c r="BXM60" s="255"/>
      <c r="BXN60" s="255"/>
      <c r="BXO60" s="255"/>
      <c r="BXP60" s="255"/>
      <c r="BXQ60" s="255"/>
      <c r="BXR60" s="255"/>
      <c r="BXS60" s="255"/>
      <c r="BXT60" s="255"/>
      <c r="BXU60" s="255"/>
      <c r="BXV60" s="255"/>
      <c r="BXW60" s="255"/>
      <c r="BXX60" s="255"/>
      <c r="BXY60" s="255"/>
      <c r="BXZ60" s="255"/>
      <c r="BYA60" s="255"/>
      <c r="BYB60" s="255"/>
      <c r="BYC60" s="255"/>
      <c r="BYD60" s="255"/>
      <c r="BYE60" s="255"/>
      <c r="BYF60" s="255"/>
      <c r="BYG60" s="255"/>
      <c r="BYH60" s="255"/>
      <c r="BYI60" s="255"/>
      <c r="BYJ60" s="255"/>
      <c r="BYK60" s="255"/>
      <c r="BYL60" s="255"/>
      <c r="BYM60" s="255"/>
      <c r="BYN60" s="255"/>
      <c r="BYO60" s="255"/>
      <c r="BYP60" s="255"/>
      <c r="BYQ60" s="255"/>
      <c r="BYR60" s="255"/>
      <c r="BYS60" s="255"/>
      <c r="BYT60" s="255"/>
      <c r="BYU60" s="255"/>
      <c r="BYV60" s="255"/>
      <c r="BYW60" s="255"/>
      <c r="BYX60" s="255"/>
      <c r="BYY60" s="255"/>
      <c r="BYZ60" s="255"/>
      <c r="BZA60" s="255"/>
      <c r="BZB60" s="255"/>
      <c r="BZC60" s="255"/>
      <c r="BZD60" s="255"/>
      <c r="BZE60" s="255"/>
      <c r="BZF60" s="255"/>
      <c r="BZG60" s="255"/>
      <c r="BZH60" s="255"/>
      <c r="BZI60" s="255"/>
      <c r="BZJ60" s="255"/>
      <c r="BZK60" s="255"/>
      <c r="BZL60" s="255"/>
      <c r="BZM60" s="255"/>
      <c r="BZN60" s="255"/>
      <c r="BZO60" s="255"/>
      <c r="BZP60" s="255"/>
      <c r="BZQ60" s="255"/>
      <c r="BZR60" s="255"/>
      <c r="BZS60" s="255"/>
      <c r="BZT60" s="255"/>
      <c r="BZU60" s="255"/>
      <c r="BZV60" s="255"/>
      <c r="BZW60" s="255"/>
      <c r="BZX60" s="255"/>
      <c r="BZY60" s="255"/>
      <c r="BZZ60" s="255"/>
      <c r="CAA60" s="255"/>
      <c r="CAB60" s="255"/>
      <c r="CAC60" s="255"/>
      <c r="CAD60" s="255"/>
      <c r="CAE60" s="255"/>
      <c r="CAF60" s="255"/>
      <c r="CAG60" s="255"/>
      <c r="CAH60" s="255"/>
      <c r="CAI60" s="255"/>
      <c r="CAJ60" s="255"/>
      <c r="CAK60" s="255"/>
      <c r="CAL60" s="255"/>
      <c r="CAM60" s="255"/>
      <c r="CAN60" s="255"/>
      <c r="CAO60" s="255"/>
      <c r="CAP60" s="255"/>
      <c r="CAQ60" s="255"/>
      <c r="CAR60" s="255"/>
      <c r="CAS60" s="255"/>
      <c r="CAT60" s="255"/>
      <c r="CAU60" s="255"/>
      <c r="CAV60" s="255"/>
      <c r="CAW60" s="255"/>
      <c r="CAX60" s="255"/>
      <c r="CAY60" s="255"/>
      <c r="CAZ60" s="255"/>
      <c r="CBA60" s="255"/>
      <c r="CBB60" s="255"/>
      <c r="CBC60" s="255"/>
      <c r="CBD60" s="255"/>
      <c r="CBE60" s="255"/>
      <c r="CBF60" s="255"/>
      <c r="CBG60" s="255"/>
      <c r="CBH60" s="255"/>
      <c r="CBI60" s="255"/>
      <c r="CBJ60" s="255"/>
      <c r="CBK60" s="255"/>
      <c r="CBL60" s="255"/>
      <c r="CBM60" s="255"/>
      <c r="CBN60" s="255"/>
      <c r="CBO60" s="255"/>
      <c r="CBP60" s="255"/>
      <c r="CBQ60" s="255"/>
      <c r="CBR60" s="255"/>
      <c r="CBS60" s="255"/>
      <c r="CBT60" s="255"/>
      <c r="CBU60" s="255"/>
      <c r="CBV60" s="255"/>
      <c r="CBW60" s="255"/>
      <c r="CBX60" s="255"/>
      <c r="CBY60" s="255"/>
      <c r="CBZ60" s="255"/>
      <c r="CCA60" s="255"/>
      <c r="CCB60" s="255"/>
      <c r="CCC60" s="255"/>
      <c r="CCD60" s="255"/>
      <c r="CCE60" s="255"/>
      <c r="CCF60" s="255"/>
      <c r="CCG60" s="255"/>
      <c r="CCH60" s="255"/>
      <c r="CCI60" s="255"/>
      <c r="CCJ60" s="255"/>
      <c r="CCK60" s="255"/>
      <c r="CCL60" s="255"/>
      <c r="CCM60" s="255"/>
      <c r="CCN60" s="255"/>
      <c r="CCO60" s="255"/>
      <c r="CCP60" s="255"/>
      <c r="CCQ60" s="255"/>
      <c r="CCR60" s="255"/>
      <c r="CCS60" s="255"/>
      <c r="CCT60" s="255"/>
      <c r="CCU60" s="255"/>
      <c r="CCV60" s="255"/>
      <c r="CCW60" s="255"/>
      <c r="CCX60" s="255"/>
      <c r="CCY60" s="255"/>
      <c r="CCZ60" s="255"/>
      <c r="CDA60" s="255"/>
      <c r="CDB60" s="255"/>
      <c r="CDC60" s="255"/>
      <c r="CDD60" s="255"/>
      <c r="CDE60" s="255"/>
      <c r="CDF60" s="255"/>
      <c r="CDG60" s="255"/>
      <c r="CDH60" s="255"/>
      <c r="CDI60" s="255"/>
      <c r="CDJ60" s="255"/>
      <c r="CDK60" s="255"/>
      <c r="CDL60" s="255"/>
      <c r="CDM60" s="255"/>
      <c r="CDN60" s="255"/>
      <c r="CDO60" s="255"/>
      <c r="CDP60" s="255"/>
      <c r="CDQ60" s="255"/>
      <c r="CDR60" s="255"/>
      <c r="CDS60" s="255"/>
      <c r="CDT60" s="255"/>
      <c r="CDU60" s="255"/>
      <c r="CDV60" s="255"/>
      <c r="CDW60" s="255"/>
      <c r="CDX60" s="255"/>
      <c r="CDY60" s="255"/>
      <c r="CDZ60" s="255"/>
      <c r="CEA60" s="255"/>
      <c r="CEB60" s="255"/>
      <c r="CEC60" s="255"/>
      <c r="CED60" s="255"/>
      <c r="CEE60" s="255"/>
      <c r="CEF60" s="255"/>
      <c r="CEG60" s="255"/>
      <c r="CEH60" s="255"/>
      <c r="CEI60" s="255"/>
      <c r="CEJ60" s="255"/>
      <c r="CEK60" s="255"/>
      <c r="CEL60" s="255"/>
      <c r="CEM60" s="255"/>
      <c r="CEN60" s="255"/>
      <c r="CEO60" s="255"/>
      <c r="CEP60" s="255"/>
      <c r="CEQ60" s="255"/>
      <c r="CER60" s="255"/>
      <c r="CES60" s="255"/>
      <c r="CET60" s="255"/>
      <c r="CEU60" s="255"/>
      <c r="CEV60" s="255"/>
      <c r="CEW60" s="255"/>
      <c r="CEX60" s="255"/>
      <c r="CEY60" s="255"/>
      <c r="CEZ60" s="255"/>
      <c r="CFA60" s="255"/>
      <c r="CFB60" s="255"/>
      <c r="CFC60" s="255"/>
      <c r="CFD60" s="255"/>
      <c r="CFE60" s="255"/>
      <c r="CFF60" s="255"/>
      <c r="CFG60" s="255"/>
      <c r="CFH60" s="255"/>
      <c r="CFI60" s="255"/>
      <c r="CFJ60" s="255"/>
      <c r="CFK60" s="255"/>
      <c r="CFL60" s="255"/>
      <c r="CFM60" s="255"/>
      <c r="CFN60" s="255"/>
      <c r="CFO60" s="255"/>
      <c r="CFP60" s="255"/>
      <c r="CFQ60" s="255"/>
      <c r="CFR60" s="255"/>
      <c r="CFS60" s="255"/>
      <c r="CFT60" s="255"/>
      <c r="CFU60" s="255"/>
      <c r="CFV60" s="255"/>
      <c r="CFW60" s="255"/>
      <c r="CFX60" s="255"/>
      <c r="CFY60" s="255"/>
      <c r="CFZ60" s="255"/>
      <c r="CGA60" s="255"/>
      <c r="CGB60" s="255"/>
      <c r="CGC60" s="255"/>
      <c r="CGD60" s="255"/>
      <c r="CGE60" s="255"/>
      <c r="CGF60" s="255"/>
      <c r="CGG60" s="255"/>
      <c r="CGH60" s="255"/>
      <c r="CGI60" s="255"/>
      <c r="CGJ60" s="255"/>
      <c r="CGK60" s="255"/>
      <c r="CGL60" s="255"/>
      <c r="CGM60" s="255"/>
      <c r="CGN60" s="255"/>
      <c r="CGO60" s="255"/>
      <c r="CGP60" s="255"/>
      <c r="CGQ60" s="255"/>
      <c r="CGR60" s="255"/>
      <c r="CGS60" s="255"/>
      <c r="CGT60" s="255"/>
      <c r="CGU60" s="255"/>
      <c r="CGV60" s="255"/>
      <c r="CGW60" s="255"/>
      <c r="CGX60" s="255"/>
      <c r="CGY60" s="255"/>
      <c r="CGZ60" s="255"/>
      <c r="CHA60" s="255"/>
      <c r="CHB60" s="255"/>
      <c r="CHC60" s="255"/>
      <c r="CHD60" s="255"/>
      <c r="CHE60" s="255"/>
      <c r="CHF60" s="255"/>
      <c r="CHG60" s="255"/>
      <c r="CHH60" s="255"/>
      <c r="CHI60" s="255"/>
      <c r="CHJ60" s="255"/>
      <c r="CHK60" s="255"/>
      <c r="CHL60" s="255"/>
      <c r="CHM60" s="255"/>
      <c r="CHN60" s="255"/>
      <c r="CHO60" s="255"/>
      <c r="CHP60" s="255"/>
      <c r="CHQ60" s="255"/>
      <c r="CHR60" s="255"/>
      <c r="CHS60" s="255"/>
      <c r="CHT60" s="255"/>
      <c r="CHU60" s="255"/>
      <c r="CHV60" s="255"/>
      <c r="CHW60" s="255"/>
      <c r="CHX60" s="255"/>
      <c r="CHY60" s="255"/>
      <c r="CHZ60" s="255"/>
      <c r="CIA60" s="255"/>
      <c r="CIB60" s="255"/>
      <c r="CIC60" s="255"/>
      <c r="CID60" s="255"/>
      <c r="CIE60" s="255"/>
      <c r="CIF60" s="255"/>
      <c r="CIG60" s="255"/>
      <c r="CIH60" s="255"/>
      <c r="CII60" s="255"/>
      <c r="CIJ60" s="255"/>
      <c r="CIK60" s="255"/>
      <c r="CIL60" s="255"/>
      <c r="CIM60" s="255"/>
      <c r="CIN60" s="255"/>
      <c r="CIO60" s="255"/>
      <c r="CIP60" s="255"/>
      <c r="CIQ60" s="255"/>
      <c r="CIR60" s="255"/>
      <c r="CIS60" s="255"/>
      <c r="CIT60" s="255"/>
      <c r="CIU60" s="255"/>
      <c r="CIV60" s="255"/>
      <c r="CIW60" s="255"/>
      <c r="CIX60" s="255"/>
      <c r="CIY60" s="255"/>
      <c r="CIZ60" s="255"/>
      <c r="CJA60" s="255"/>
      <c r="CJB60" s="255"/>
      <c r="CJC60" s="255"/>
      <c r="CJD60" s="255"/>
      <c r="CJE60" s="255"/>
      <c r="CJF60" s="255"/>
      <c r="CJG60" s="255"/>
      <c r="CJH60" s="255"/>
      <c r="CJI60" s="255"/>
      <c r="CJJ60" s="255"/>
      <c r="CJK60" s="255"/>
      <c r="CJL60" s="255"/>
      <c r="CJM60" s="255"/>
      <c r="CJN60" s="255"/>
      <c r="CJO60" s="255"/>
      <c r="CJP60" s="255"/>
      <c r="CJQ60" s="255"/>
      <c r="CJR60" s="255"/>
      <c r="CJS60" s="255"/>
      <c r="CJT60" s="255"/>
      <c r="CJU60" s="255"/>
      <c r="CJV60" s="255"/>
      <c r="CJW60" s="255"/>
      <c r="CJX60" s="255"/>
      <c r="CJY60" s="255"/>
      <c r="CJZ60" s="255"/>
      <c r="CKA60" s="255"/>
      <c r="CKB60" s="255"/>
      <c r="CKC60" s="255"/>
      <c r="CKD60" s="255"/>
      <c r="CKE60" s="255"/>
      <c r="CKF60" s="255"/>
      <c r="CKG60" s="255"/>
      <c r="CKH60" s="255"/>
      <c r="CKI60" s="255"/>
      <c r="CKJ60" s="255"/>
      <c r="CKK60" s="255"/>
      <c r="CKL60" s="255"/>
      <c r="CKM60" s="255"/>
      <c r="CKN60" s="255"/>
      <c r="CKO60" s="255"/>
      <c r="CKP60" s="255"/>
      <c r="CKQ60" s="255"/>
      <c r="CKR60" s="255"/>
      <c r="CKS60" s="255"/>
      <c r="CKT60" s="255"/>
      <c r="CKU60" s="255"/>
      <c r="CKV60" s="255"/>
      <c r="CKW60" s="255"/>
      <c r="CKX60" s="255"/>
      <c r="CKY60" s="255"/>
      <c r="CKZ60" s="255"/>
      <c r="CLA60" s="255"/>
      <c r="CLB60" s="255"/>
      <c r="CLC60" s="255"/>
      <c r="CLD60" s="255"/>
      <c r="CLE60" s="255"/>
      <c r="CLF60" s="255"/>
      <c r="CLG60" s="255"/>
      <c r="CLH60" s="255"/>
      <c r="CLI60" s="255"/>
      <c r="CLJ60" s="255"/>
      <c r="CLK60" s="255"/>
      <c r="CLL60" s="255"/>
      <c r="CLM60" s="255"/>
      <c r="CLN60" s="255"/>
      <c r="CLO60" s="255"/>
      <c r="CLP60" s="255"/>
      <c r="CLQ60" s="255"/>
      <c r="CLR60" s="255"/>
      <c r="CLS60" s="255"/>
      <c r="CLT60" s="255"/>
      <c r="CLU60" s="255"/>
      <c r="CLV60" s="255"/>
      <c r="CLW60" s="255"/>
      <c r="CLX60" s="255"/>
      <c r="CLY60" s="255"/>
      <c r="CLZ60" s="255"/>
      <c r="CMA60" s="255"/>
      <c r="CMB60" s="255"/>
      <c r="CMC60" s="255"/>
      <c r="CMD60" s="255"/>
      <c r="CME60" s="255"/>
      <c r="CMF60" s="255"/>
      <c r="CMG60" s="255"/>
      <c r="CMH60" s="255"/>
      <c r="CMI60" s="255"/>
      <c r="CMJ60" s="255"/>
      <c r="CMK60" s="255"/>
      <c r="CML60" s="255"/>
      <c r="CMM60" s="255"/>
      <c r="CMN60" s="255"/>
      <c r="CMO60" s="255"/>
      <c r="CMP60" s="255"/>
      <c r="CMQ60" s="255"/>
      <c r="CMR60" s="255"/>
      <c r="CMS60" s="255"/>
      <c r="CMT60" s="255"/>
      <c r="CMU60" s="255"/>
      <c r="CMV60" s="255"/>
      <c r="CMW60" s="255"/>
      <c r="CMX60" s="255"/>
      <c r="CMY60" s="255"/>
      <c r="CMZ60" s="255"/>
      <c r="CNA60" s="255"/>
      <c r="CNB60" s="255"/>
      <c r="CNC60" s="255"/>
      <c r="CND60" s="255"/>
      <c r="CNE60" s="255"/>
      <c r="CNF60" s="255"/>
      <c r="CNG60" s="255"/>
      <c r="CNH60" s="255"/>
      <c r="CNI60" s="255"/>
      <c r="CNJ60" s="255"/>
      <c r="CNK60" s="255"/>
      <c r="CNL60" s="255"/>
      <c r="CNM60" s="255"/>
      <c r="CNN60" s="255"/>
      <c r="CNO60" s="255"/>
      <c r="CNP60" s="255"/>
      <c r="CNQ60" s="255"/>
      <c r="CNR60" s="255"/>
      <c r="CNS60" s="255"/>
      <c r="CNT60" s="255"/>
      <c r="CNU60" s="255"/>
      <c r="CNV60" s="255"/>
      <c r="CNW60" s="255"/>
      <c r="CNX60" s="255"/>
      <c r="CNY60" s="255"/>
      <c r="CNZ60" s="255"/>
      <c r="COA60" s="255"/>
      <c r="COB60" s="255"/>
      <c r="COC60" s="255"/>
      <c r="COD60" s="255"/>
      <c r="COE60" s="255"/>
      <c r="COF60" s="255"/>
      <c r="COG60" s="255"/>
      <c r="COH60" s="255"/>
      <c r="COI60" s="255"/>
      <c r="COJ60" s="255"/>
      <c r="COK60" s="255"/>
      <c r="COL60" s="255"/>
      <c r="COM60" s="255"/>
      <c r="CON60" s="255"/>
      <c r="COO60" s="255"/>
      <c r="COP60" s="255"/>
      <c r="COQ60" s="255"/>
      <c r="COR60" s="255"/>
      <c r="COS60" s="255"/>
      <c r="COT60" s="255"/>
      <c r="COU60" s="255"/>
      <c r="COV60" s="255"/>
      <c r="COW60" s="255"/>
      <c r="COX60" s="255"/>
      <c r="COY60" s="255"/>
      <c r="COZ60" s="255"/>
      <c r="CPA60" s="255"/>
      <c r="CPB60" s="255"/>
      <c r="CPC60" s="255"/>
      <c r="CPD60" s="255"/>
      <c r="CPE60" s="255"/>
      <c r="CPF60" s="255"/>
      <c r="CPG60" s="255"/>
      <c r="CPH60" s="255"/>
      <c r="CPI60" s="255"/>
      <c r="CPJ60" s="255"/>
      <c r="CPK60" s="255"/>
      <c r="CPL60" s="255"/>
      <c r="CPM60" s="255"/>
      <c r="CPN60" s="255"/>
      <c r="CPO60" s="255"/>
      <c r="CPP60" s="255"/>
      <c r="CPQ60" s="255"/>
      <c r="CPR60" s="255"/>
      <c r="CPS60" s="255"/>
      <c r="CPT60" s="255"/>
      <c r="CPU60" s="255"/>
      <c r="CPV60" s="255"/>
      <c r="CPW60" s="255"/>
      <c r="CPX60" s="255"/>
      <c r="CPY60" s="255"/>
      <c r="CPZ60" s="255"/>
      <c r="CQA60" s="255"/>
      <c r="CQB60" s="255"/>
      <c r="CQC60" s="255"/>
      <c r="CQD60" s="255"/>
      <c r="CQE60" s="255"/>
      <c r="CQF60" s="255"/>
      <c r="CQG60" s="255"/>
      <c r="CQH60" s="255"/>
      <c r="CQI60" s="255"/>
      <c r="CQJ60" s="255"/>
      <c r="CQK60" s="255"/>
      <c r="CQL60" s="255"/>
      <c r="CQM60" s="255"/>
      <c r="CQN60" s="255"/>
      <c r="CQO60" s="255"/>
      <c r="CQP60" s="255"/>
      <c r="CQQ60" s="255"/>
      <c r="CQR60" s="255"/>
      <c r="CQS60" s="255"/>
      <c r="CQT60" s="255"/>
      <c r="CQU60" s="255"/>
      <c r="CQV60" s="255"/>
      <c r="CQW60" s="255"/>
      <c r="CQX60" s="255"/>
      <c r="CQY60" s="255"/>
      <c r="CQZ60" s="255"/>
      <c r="CRA60" s="255"/>
      <c r="CRB60" s="255"/>
      <c r="CRC60" s="255"/>
      <c r="CRD60" s="255"/>
      <c r="CRE60" s="255"/>
      <c r="CRF60" s="255"/>
      <c r="CRG60" s="255"/>
      <c r="CRH60" s="255"/>
      <c r="CRI60" s="255"/>
      <c r="CRJ60" s="255"/>
      <c r="CRK60" s="255"/>
      <c r="CRL60" s="255"/>
      <c r="CRM60" s="255"/>
      <c r="CRN60" s="255"/>
      <c r="CRO60" s="255"/>
      <c r="CRP60" s="255"/>
      <c r="CRQ60" s="255"/>
      <c r="CRR60" s="255"/>
      <c r="CRS60" s="255"/>
      <c r="CRT60" s="255"/>
      <c r="CRU60" s="255"/>
      <c r="CRV60" s="255"/>
      <c r="CRW60" s="255"/>
      <c r="CRX60" s="255"/>
      <c r="CRY60" s="255"/>
      <c r="CRZ60" s="255"/>
      <c r="CSA60" s="255"/>
      <c r="CSB60" s="255"/>
      <c r="CSC60" s="255"/>
      <c r="CSD60" s="255"/>
      <c r="CSE60" s="255"/>
      <c r="CSF60" s="255"/>
      <c r="CSG60" s="255"/>
      <c r="CSH60" s="255"/>
      <c r="CSI60" s="255"/>
      <c r="CSJ60" s="255"/>
      <c r="CSK60" s="255"/>
      <c r="CSL60" s="255"/>
      <c r="CSM60" s="255"/>
      <c r="CSN60" s="255"/>
      <c r="CSO60" s="255"/>
      <c r="CSP60" s="255"/>
      <c r="CSQ60" s="255"/>
      <c r="CSR60" s="255"/>
      <c r="CSS60" s="255"/>
      <c r="CST60" s="255"/>
      <c r="CSU60" s="255"/>
      <c r="CSV60" s="255"/>
      <c r="CSW60" s="255"/>
      <c r="CSX60" s="255"/>
      <c r="CSY60" s="255"/>
      <c r="CSZ60" s="255"/>
      <c r="CTA60" s="255"/>
      <c r="CTB60" s="255"/>
      <c r="CTC60" s="255"/>
      <c r="CTD60" s="255"/>
      <c r="CTE60" s="255"/>
      <c r="CTF60" s="255"/>
      <c r="CTG60" s="255"/>
      <c r="CTH60" s="255"/>
      <c r="CTI60" s="255"/>
      <c r="CTJ60" s="255"/>
      <c r="CTK60" s="255"/>
      <c r="CTL60" s="255"/>
      <c r="CTM60" s="255"/>
      <c r="CTN60" s="255"/>
      <c r="CTO60" s="255"/>
      <c r="CTP60" s="255"/>
      <c r="CTQ60" s="255"/>
      <c r="CTR60" s="255"/>
      <c r="CTS60" s="255"/>
      <c r="CTT60" s="255"/>
      <c r="CTU60" s="255"/>
      <c r="CTV60" s="255"/>
      <c r="CTW60" s="255"/>
      <c r="CTX60" s="255"/>
      <c r="CTY60" s="255"/>
      <c r="CTZ60" s="255"/>
      <c r="CUA60" s="255"/>
      <c r="CUB60" s="255"/>
      <c r="CUC60" s="255"/>
      <c r="CUD60" s="255"/>
      <c r="CUE60" s="255"/>
      <c r="CUF60" s="255"/>
      <c r="CUG60" s="255"/>
      <c r="CUH60" s="255"/>
      <c r="CUI60" s="255"/>
      <c r="CUJ60" s="255"/>
      <c r="CUK60" s="255"/>
      <c r="CUL60" s="255"/>
      <c r="CUM60" s="255"/>
      <c r="CUN60" s="255"/>
      <c r="CUO60" s="255"/>
      <c r="CUP60" s="255"/>
      <c r="CUQ60" s="255"/>
      <c r="CUR60" s="255"/>
      <c r="CUS60" s="255"/>
      <c r="CUT60" s="255"/>
      <c r="CUU60" s="255"/>
      <c r="CUV60" s="255"/>
      <c r="CUW60" s="255"/>
      <c r="CUX60" s="255"/>
      <c r="CUY60" s="255"/>
      <c r="CUZ60" s="255"/>
      <c r="CVA60" s="255"/>
      <c r="CVB60" s="255"/>
      <c r="CVC60" s="255"/>
      <c r="CVD60" s="255"/>
      <c r="CVE60" s="255"/>
      <c r="CVF60" s="255"/>
      <c r="CVG60" s="255"/>
      <c r="CVH60" s="255"/>
      <c r="CVI60" s="255"/>
      <c r="CVJ60" s="255"/>
      <c r="CVK60" s="255"/>
      <c r="CVL60" s="255"/>
      <c r="CVM60" s="255"/>
      <c r="CVN60" s="255"/>
      <c r="CVO60" s="255"/>
      <c r="CVP60" s="255"/>
      <c r="CVQ60" s="255"/>
      <c r="CVR60" s="255"/>
      <c r="CVS60" s="255"/>
      <c r="CVT60" s="255"/>
      <c r="CVU60" s="255"/>
      <c r="CVV60" s="255"/>
      <c r="CVW60" s="255"/>
      <c r="CVX60" s="255"/>
      <c r="CVY60" s="255"/>
      <c r="CVZ60" s="255"/>
      <c r="CWA60" s="255"/>
      <c r="CWB60" s="255"/>
      <c r="CWC60" s="255"/>
      <c r="CWD60" s="255"/>
      <c r="CWE60" s="255"/>
      <c r="CWF60" s="255"/>
      <c r="CWG60" s="255"/>
      <c r="CWH60" s="255"/>
      <c r="CWI60" s="255"/>
      <c r="CWJ60" s="255"/>
      <c r="CWK60" s="255"/>
      <c r="CWL60" s="255"/>
      <c r="CWM60" s="255"/>
      <c r="CWN60" s="255"/>
      <c r="CWO60" s="255"/>
      <c r="CWP60" s="255"/>
      <c r="CWQ60" s="255"/>
      <c r="CWR60" s="255"/>
      <c r="CWS60" s="255"/>
      <c r="CWT60" s="255"/>
      <c r="CWU60" s="255"/>
      <c r="CWV60" s="255"/>
      <c r="CWW60" s="255"/>
      <c r="CWX60" s="255"/>
      <c r="CWY60" s="255"/>
      <c r="CWZ60" s="255"/>
      <c r="CXA60" s="255"/>
      <c r="CXB60" s="255"/>
      <c r="CXC60" s="255"/>
      <c r="CXD60" s="255"/>
      <c r="CXE60" s="255"/>
      <c r="CXF60" s="255"/>
      <c r="CXG60" s="255"/>
      <c r="CXH60" s="255"/>
      <c r="CXI60" s="255"/>
      <c r="CXJ60" s="255"/>
      <c r="CXK60" s="255"/>
      <c r="CXL60" s="255"/>
      <c r="CXM60" s="255"/>
      <c r="CXN60" s="255"/>
      <c r="CXO60" s="255"/>
      <c r="CXP60" s="255"/>
      <c r="CXQ60" s="255"/>
      <c r="CXR60" s="255"/>
      <c r="CXS60" s="255"/>
      <c r="CXT60" s="255"/>
      <c r="CXU60" s="255"/>
      <c r="CXV60" s="255"/>
      <c r="CXW60" s="255"/>
      <c r="CXX60" s="255"/>
      <c r="CXY60" s="255"/>
      <c r="CXZ60" s="255"/>
      <c r="CYA60" s="255"/>
      <c r="CYB60" s="255"/>
      <c r="CYC60" s="255"/>
      <c r="CYD60" s="255"/>
      <c r="CYE60" s="255"/>
      <c r="CYF60" s="255"/>
      <c r="CYG60" s="255"/>
      <c r="CYH60" s="255"/>
      <c r="CYI60" s="255"/>
      <c r="CYJ60" s="255"/>
      <c r="CYK60" s="255"/>
      <c r="CYL60" s="255"/>
      <c r="CYM60" s="255"/>
      <c r="CYN60" s="255"/>
      <c r="CYO60" s="255"/>
      <c r="CYP60" s="255"/>
      <c r="CYQ60" s="255"/>
      <c r="CYR60" s="255"/>
      <c r="CYS60" s="255"/>
      <c r="CYT60" s="255"/>
      <c r="CYU60" s="255"/>
      <c r="CYV60" s="255"/>
      <c r="CYW60" s="255"/>
      <c r="CYX60" s="255"/>
      <c r="CYY60" s="255"/>
      <c r="CYZ60" s="255"/>
      <c r="CZA60" s="255"/>
      <c r="CZB60" s="255"/>
      <c r="CZC60" s="255"/>
      <c r="CZD60" s="255"/>
      <c r="CZE60" s="255"/>
      <c r="CZF60" s="255"/>
      <c r="CZG60" s="255"/>
      <c r="CZH60" s="255"/>
      <c r="CZI60" s="255"/>
      <c r="CZJ60" s="255"/>
      <c r="CZK60" s="255"/>
      <c r="CZL60" s="255"/>
      <c r="CZM60" s="255"/>
      <c r="CZN60" s="255"/>
      <c r="CZO60" s="255"/>
      <c r="CZP60" s="255"/>
      <c r="CZQ60" s="255"/>
      <c r="CZR60" s="255"/>
      <c r="CZS60" s="255"/>
      <c r="CZT60" s="255"/>
      <c r="CZU60" s="255"/>
      <c r="CZV60" s="255"/>
      <c r="CZW60" s="255"/>
      <c r="CZX60" s="255"/>
      <c r="CZY60" s="255"/>
      <c r="CZZ60" s="255"/>
      <c r="DAA60" s="255"/>
      <c r="DAB60" s="255"/>
      <c r="DAC60" s="255"/>
      <c r="DAD60" s="255"/>
      <c r="DAE60" s="255"/>
      <c r="DAF60" s="255"/>
      <c r="DAG60" s="255"/>
      <c r="DAH60" s="255"/>
      <c r="DAI60" s="255"/>
      <c r="DAJ60" s="255"/>
      <c r="DAK60" s="255"/>
      <c r="DAL60" s="255"/>
      <c r="DAM60" s="255"/>
      <c r="DAN60" s="255"/>
      <c r="DAO60" s="255"/>
      <c r="DAP60" s="255"/>
      <c r="DAQ60" s="255"/>
      <c r="DAR60" s="255"/>
      <c r="DAS60" s="255"/>
      <c r="DAT60" s="255"/>
      <c r="DAU60" s="255"/>
      <c r="DAV60" s="255"/>
      <c r="DAW60" s="255"/>
      <c r="DAX60" s="255"/>
      <c r="DAY60" s="255"/>
      <c r="DAZ60" s="255"/>
      <c r="DBA60" s="255"/>
      <c r="DBB60" s="255"/>
      <c r="DBC60" s="255"/>
      <c r="DBD60" s="255"/>
      <c r="DBE60" s="255"/>
      <c r="DBF60" s="255"/>
      <c r="DBG60" s="255"/>
      <c r="DBH60" s="255"/>
      <c r="DBI60" s="255"/>
      <c r="DBJ60" s="255"/>
      <c r="DBK60" s="255"/>
      <c r="DBL60" s="255"/>
      <c r="DBM60" s="255"/>
      <c r="DBN60" s="255"/>
      <c r="DBO60" s="255"/>
      <c r="DBP60" s="255"/>
      <c r="DBQ60" s="255"/>
      <c r="DBR60" s="255"/>
      <c r="DBS60" s="255"/>
      <c r="DBT60" s="255"/>
      <c r="DBU60" s="255"/>
      <c r="DBV60" s="255"/>
      <c r="DBW60" s="255"/>
      <c r="DBX60" s="255"/>
      <c r="DBY60" s="255"/>
      <c r="DBZ60" s="255"/>
      <c r="DCA60" s="255"/>
      <c r="DCB60" s="255"/>
      <c r="DCC60" s="255"/>
      <c r="DCD60" s="255"/>
      <c r="DCE60" s="255"/>
      <c r="DCF60" s="255"/>
      <c r="DCG60" s="255"/>
      <c r="DCH60" s="255"/>
      <c r="DCI60" s="255"/>
      <c r="DCJ60" s="255"/>
      <c r="DCK60" s="255"/>
      <c r="DCL60" s="255"/>
      <c r="DCM60" s="255"/>
      <c r="DCN60" s="255"/>
      <c r="DCO60" s="255"/>
      <c r="DCP60" s="255"/>
      <c r="DCQ60" s="255"/>
      <c r="DCR60" s="255"/>
      <c r="DCS60" s="255"/>
      <c r="DCT60" s="255"/>
      <c r="DCU60" s="255"/>
      <c r="DCV60" s="255"/>
      <c r="DCW60" s="255"/>
      <c r="DCX60" s="255"/>
      <c r="DCY60" s="255"/>
      <c r="DCZ60" s="255"/>
      <c r="DDA60" s="255"/>
      <c r="DDB60" s="255"/>
      <c r="DDC60" s="255"/>
      <c r="DDD60" s="255"/>
      <c r="DDE60" s="255"/>
      <c r="DDF60" s="255"/>
      <c r="DDG60" s="255"/>
      <c r="DDH60" s="255"/>
      <c r="DDI60" s="255"/>
      <c r="DDJ60" s="255"/>
      <c r="DDK60" s="255"/>
      <c r="DDL60" s="255"/>
      <c r="DDM60" s="255"/>
      <c r="DDN60" s="255"/>
      <c r="DDO60" s="255"/>
      <c r="DDP60" s="255"/>
      <c r="DDQ60" s="255"/>
      <c r="DDR60" s="255"/>
      <c r="DDS60" s="255"/>
      <c r="DDT60" s="255"/>
      <c r="DDU60" s="255"/>
      <c r="DDV60" s="255"/>
      <c r="DDW60" s="255"/>
      <c r="DDX60" s="255"/>
      <c r="DDY60" s="255"/>
      <c r="DDZ60" s="255"/>
      <c r="DEA60" s="255"/>
      <c r="DEB60" s="255"/>
      <c r="DEC60" s="255"/>
      <c r="DED60" s="255"/>
      <c r="DEE60" s="255"/>
      <c r="DEF60" s="255"/>
      <c r="DEG60" s="255"/>
      <c r="DEH60" s="255"/>
      <c r="DEI60" s="255"/>
      <c r="DEJ60" s="255"/>
      <c r="DEK60" s="255"/>
      <c r="DEL60" s="255"/>
      <c r="DEM60" s="255"/>
      <c r="DEN60" s="255"/>
      <c r="DEO60" s="255"/>
      <c r="DEP60" s="255"/>
      <c r="DEQ60" s="255"/>
      <c r="DER60" s="255"/>
      <c r="DES60" s="255"/>
      <c r="DET60" s="255"/>
      <c r="DEU60" s="255"/>
      <c r="DEV60" s="255"/>
      <c r="DEW60" s="255"/>
      <c r="DEX60" s="255"/>
      <c r="DEY60" s="255"/>
      <c r="DEZ60" s="255"/>
      <c r="DFA60" s="255"/>
      <c r="DFB60" s="255"/>
      <c r="DFC60" s="255"/>
      <c r="DFD60" s="255"/>
      <c r="DFE60" s="255"/>
      <c r="DFF60" s="255"/>
      <c r="DFG60" s="255"/>
      <c r="DFH60" s="255"/>
      <c r="DFI60" s="255"/>
      <c r="DFJ60" s="255"/>
      <c r="DFK60" s="255"/>
      <c r="DFL60" s="255"/>
      <c r="DFM60" s="255"/>
      <c r="DFN60" s="255"/>
      <c r="DFO60" s="255"/>
      <c r="DFP60" s="255"/>
      <c r="DFQ60" s="255"/>
      <c r="DFR60" s="255"/>
      <c r="DFS60" s="255"/>
      <c r="DFT60" s="255"/>
      <c r="DFU60" s="255"/>
      <c r="DFV60" s="255"/>
      <c r="DFW60" s="255"/>
      <c r="DFX60" s="255"/>
      <c r="DFY60" s="255"/>
      <c r="DFZ60" s="255"/>
      <c r="DGA60" s="255"/>
      <c r="DGB60" s="255"/>
      <c r="DGC60" s="255"/>
      <c r="DGD60" s="255"/>
      <c r="DGE60" s="255"/>
      <c r="DGF60" s="255"/>
      <c r="DGG60" s="255"/>
      <c r="DGH60" s="255"/>
      <c r="DGI60" s="255"/>
      <c r="DGJ60" s="255"/>
      <c r="DGK60" s="255"/>
      <c r="DGL60" s="255"/>
      <c r="DGM60" s="255"/>
      <c r="DGN60" s="255"/>
      <c r="DGO60" s="255"/>
      <c r="DGP60" s="255"/>
      <c r="DGQ60" s="255"/>
      <c r="DGR60" s="255"/>
      <c r="DGS60" s="255"/>
      <c r="DGT60" s="255"/>
      <c r="DGU60" s="255"/>
      <c r="DGV60" s="255"/>
      <c r="DGW60" s="255"/>
      <c r="DGX60" s="255"/>
      <c r="DGY60" s="255"/>
      <c r="DGZ60" s="255"/>
      <c r="DHA60" s="255"/>
      <c r="DHB60" s="255"/>
      <c r="DHC60" s="255"/>
      <c r="DHD60" s="255"/>
      <c r="DHE60" s="255"/>
      <c r="DHF60" s="255"/>
      <c r="DHG60" s="255"/>
      <c r="DHH60" s="255"/>
      <c r="DHI60" s="255"/>
      <c r="DHJ60" s="255"/>
      <c r="DHK60" s="255"/>
      <c r="DHL60" s="255"/>
      <c r="DHM60" s="255"/>
      <c r="DHN60" s="255"/>
      <c r="DHO60" s="255"/>
      <c r="DHP60" s="255"/>
      <c r="DHQ60" s="255"/>
      <c r="DHR60" s="255"/>
      <c r="DHS60" s="255"/>
      <c r="DHT60" s="255"/>
      <c r="DHU60" s="255"/>
      <c r="DHV60" s="255"/>
      <c r="DHW60" s="255"/>
      <c r="DHX60" s="255"/>
      <c r="DHY60" s="255"/>
      <c r="DHZ60" s="255"/>
      <c r="DIA60" s="255"/>
      <c r="DIB60" s="255"/>
      <c r="DIC60" s="255"/>
      <c r="DID60" s="255"/>
      <c r="DIE60" s="255"/>
      <c r="DIF60" s="255"/>
      <c r="DIG60" s="255"/>
      <c r="DIH60" s="255"/>
      <c r="DII60" s="255"/>
      <c r="DIJ60" s="255"/>
      <c r="DIK60" s="255"/>
      <c r="DIL60" s="255"/>
      <c r="DIM60" s="255"/>
      <c r="DIN60" s="255"/>
      <c r="DIO60" s="255"/>
      <c r="DIP60" s="255"/>
      <c r="DIQ60" s="255"/>
      <c r="DIR60" s="255"/>
      <c r="DIS60" s="255"/>
      <c r="DIT60" s="255"/>
      <c r="DIU60" s="255"/>
      <c r="DIV60" s="255"/>
      <c r="DIW60" s="255"/>
      <c r="DIX60" s="255"/>
      <c r="DIY60" s="255"/>
      <c r="DIZ60" s="255"/>
      <c r="DJA60" s="255"/>
      <c r="DJB60" s="255"/>
      <c r="DJC60" s="255"/>
      <c r="DJD60" s="255"/>
      <c r="DJE60" s="255"/>
      <c r="DJF60" s="255"/>
      <c r="DJG60" s="255"/>
      <c r="DJH60" s="255"/>
      <c r="DJI60" s="255"/>
      <c r="DJJ60" s="255"/>
      <c r="DJK60" s="255"/>
      <c r="DJL60" s="255"/>
      <c r="DJM60" s="255"/>
      <c r="DJN60" s="255"/>
      <c r="DJO60" s="255"/>
      <c r="DJP60" s="255"/>
      <c r="DJQ60" s="255"/>
      <c r="DJR60" s="255"/>
      <c r="DJS60" s="255"/>
      <c r="DJT60" s="255"/>
      <c r="DJU60" s="255"/>
      <c r="DJV60" s="255"/>
      <c r="DJW60" s="255"/>
      <c r="DJX60" s="255"/>
      <c r="DJY60" s="255"/>
      <c r="DJZ60" s="255"/>
      <c r="DKA60" s="255"/>
      <c r="DKB60" s="255"/>
      <c r="DKC60" s="255"/>
      <c r="DKD60" s="255"/>
      <c r="DKE60" s="255"/>
      <c r="DKF60" s="255"/>
      <c r="DKG60" s="255"/>
      <c r="DKH60" s="255"/>
      <c r="DKI60" s="255"/>
      <c r="DKJ60" s="255"/>
      <c r="DKK60" s="255"/>
      <c r="DKL60" s="255"/>
      <c r="DKM60" s="255"/>
      <c r="DKN60" s="255"/>
      <c r="DKO60" s="255"/>
      <c r="DKP60" s="255"/>
      <c r="DKQ60" s="255"/>
      <c r="DKR60" s="255"/>
      <c r="DKS60" s="255"/>
      <c r="DKT60" s="255"/>
      <c r="DKU60" s="255"/>
      <c r="DKV60" s="255"/>
      <c r="DKW60" s="255"/>
      <c r="DKX60" s="255"/>
      <c r="DKY60" s="255"/>
      <c r="DKZ60" s="255"/>
      <c r="DLA60" s="255"/>
      <c r="DLB60" s="255"/>
      <c r="DLC60" s="255"/>
      <c r="DLD60" s="255"/>
      <c r="DLE60" s="255"/>
      <c r="DLF60" s="255"/>
      <c r="DLG60" s="255"/>
      <c r="DLH60" s="255"/>
      <c r="DLI60" s="255"/>
      <c r="DLJ60" s="255"/>
      <c r="DLK60" s="255"/>
      <c r="DLL60" s="255"/>
      <c r="DLM60" s="255"/>
      <c r="DLN60" s="255"/>
      <c r="DLO60" s="255"/>
      <c r="DLP60" s="255"/>
      <c r="DLQ60" s="255"/>
      <c r="DLR60" s="255"/>
      <c r="DLS60" s="255"/>
      <c r="DLT60" s="255"/>
      <c r="DLU60" s="255"/>
      <c r="DLV60" s="255"/>
      <c r="DLW60" s="255"/>
      <c r="DLX60" s="255"/>
      <c r="DLY60" s="255"/>
      <c r="DLZ60" s="255"/>
      <c r="DMA60" s="255"/>
      <c r="DMB60" s="255"/>
      <c r="DMC60" s="255"/>
      <c r="DMD60" s="255"/>
      <c r="DME60" s="255"/>
      <c r="DMF60" s="255"/>
      <c r="DMG60" s="255"/>
      <c r="DMH60" s="255"/>
      <c r="DMI60" s="255"/>
      <c r="DMJ60" s="255"/>
      <c r="DMK60" s="255"/>
      <c r="DML60" s="255"/>
      <c r="DMM60" s="255"/>
      <c r="DMN60" s="255"/>
      <c r="DMO60" s="255"/>
      <c r="DMP60" s="255"/>
      <c r="DMQ60" s="255"/>
      <c r="DMR60" s="255"/>
      <c r="DMS60" s="255"/>
      <c r="DMT60" s="255"/>
      <c r="DMU60" s="255"/>
      <c r="DMV60" s="255"/>
      <c r="DMW60" s="255"/>
      <c r="DMX60" s="255"/>
      <c r="DMY60" s="255"/>
      <c r="DMZ60" s="255"/>
      <c r="DNA60" s="255"/>
      <c r="DNB60" s="255"/>
      <c r="DNC60" s="255"/>
      <c r="DND60" s="255"/>
      <c r="DNE60" s="255"/>
      <c r="DNF60" s="255"/>
      <c r="DNG60" s="255"/>
      <c r="DNH60" s="255"/>
      <c r="DNI60" s="255"/>
      <c r="DNJ60" s="255"/>
      <c r="DNK60" s="255"/>
      <c r="DNL60" s="255"/>
      <c r="DNM60" s="255"/>
      <c r="DNN60" s="255"/>
      <c r="DNO60" s="255"/>
      <c r="DNP60" s="255"/>
      <c r="DNQ60" s="255"/>
      <c r="DNR60" s="255"/>
      <c r="DNS60" s="255"/>
      <c r="DNT60" s="255"/>
      <c r="DNU60" s="255"/>
      <c r="DNV60" s="255"/>
      <c r="DNW60" s="255"/>
      <c r="DNX60" s="255"/>
      <c r="DNY60" s="255"/>
      <c r="DNZ60" s="255"/>
      <c r="DOA60" s="255"/>
      <c r="DOB60" s="255"/>
      <c r="DOC60" s="255"/>
      <c r="DOD60" s="255"/>
      <c r="DOE60" s="255"/>
      <c r="DOF60" s="255"/>
      <c r="DOG60" s="255"/>
      <c r="DOH60" s="255"/>
      <c r="DOI60" s="255"/>
      <c r="DOJ60" s="255"/>
      <c r="DOK60" s="255"/>
      <c r="DOL60" s="255"/>
      <c r="DOM60" s="255"/>
      <c r="DON60" s="255"/>
      <c r="DOO60" s="255"/>
      <c r="DOP60" s="255"/>
      <c r="DOQ60" s="255"/>
      <c r="DOR60" s="255"/>
      <c r="DOS60" s="255"/>
      <c r="DOT60" s="255"/>
      <c r="DOU60" s="255"/>
      <c r="DOV60" s="255"/>
      <c r="DOW60" s="255"/>
      <c r="DOX60" s="255"/>
      <c r="DOY60" s="255"/>
      <c r="DOZ60" s="255"/>
      <c r="DPA60" s="255"/>
      <c r="DPB60" s="255"/>
      <c r="DPC60" s="255"/>
      <c r="DPD60" s="255"/>
      <c r="DPE60" s="255"/>
      <c r="DPF60" s="255"/>
      <c r="DPG60" s="255"/>
      <c r="DPH60" s="255"/>
      <c r="DPI60" s="255"/>
      <c r="DPJ60" s="255"/>
      <c r="DPK60" s="255"/>
      <c r="DPL60" s="255"/>
      <c r="DPM60" s="255"/>
      <c r="DPN60" s="255"/>
      <c r="DPO60" s="255"/>
      <c r="DPP60" s="255"/>
      <c r="DPQ60" s="255"/>
      <c r="DPR60" s="255"/>
      <c r="DPS60" s="255"/>
      <c r="DPT60" s="255"/>
      <c r="DPU60" s="255"/>
      <c r="DPV60" s="255"/>
      <c r="DPW60" s="255"/>
      <c r="DPX60" s="255"/>
      <c r="DPY60" s="255"/>
      <c r="DPZ60" s="255"/>
      <c r="DQA60" s="255"/>
      <c r="DQB60" s="255"/>
      <c r="DQC60" s="255"/>
      <c r="DQD60" s="255"/>
      <c r="DQE60" s="255"/>
      <c r="DQF60" s="255"/>
      <c r="DQG60" s="255"/>
      <c r="DQH60" s="255"/>
      <c r="DQI60" s="255"/>
      <c r="DQJ60" s="255"/>
      <c r="DQK60" s="255"/>
      <c r="DQL60" s="255"/>
      <c r="DQM60" s="255"/>
      <c r="DQN60" s="255"/>
      <c r="DQO60" s="255"/>
      <c r="DQP60" s="255"/>
      <c r="DQQ60" s="255"/>
      <c r="DQR60" s="255"/>
      <c r="DQS60" s="255"/>
      <c r="DQT60" s="255"/>
      <c r="DQU60" s="255"/>
      <c r="DQV60" s="255"/>
      <c r="DQW60" s="255"/>
      <c r="DQX60" s="255"/>
      <c r="DQY60" s="255"/>
      <c r="DQZ60" s="255"/>
      <c r="DRA60" s="255"/>
      <c r="DRB60" s="255"/>
      <c r="DRC60" s="255"/>
      <c r="DRD60" s="255"/>
      <c r="DRE60" s="255"/>
      <c r="DRF60" s="255"/>
      <c r="DRG60" s="255"/>
      <c r="DRH60" s="255"/>
      <c r="DRI60" s="255"/>
      <c r="DRJ60" s="255"/>
      <c r="DRK60" s="255"/>
      <c r="DRL60" s="255"/>
      <c r="DRM60" s="255"/>
      <c r="DRN60" s="255"/>
      <c r="DRO60" s="255"/>
      <c r="DRP60" s="255"/>
      <c r="DRQ60" s="255"/>
      <c r="DRR60" s="255"/>
      <c r="DRS60" s="255"/>
      <c r="DRT60" s="255"/>
      <c r="DRU60" s="255"/>
      <c r="DRV60" s="255"/>
      <c r="DRW60" s="255"/>
      <c r="DRX60" s="255"/>
      <c r="DRY60" s="255"/>
      <c r="DRZ60" s="255"/>
      <c r="DSA60" s="255"/>
      <c r="DSB60" s="255"/>
      <c r="DSC60" s="255"/>
      <c r="DSD60" s="255"/>
      <c r="DSE60" s="255"/>
      <c r="DSF60" s="255"/>
      <c r="DSG60" s="255"/>
      <c r="DSH60" s="255"/>
      <c r="DSI60" s="255"/>
      <c r="DSJ60" s="255"/>
      <c r="DSK60" s="255"/>
      <c r="DSL60" s="255"/>
      <c r="DSM60" s="255"/>
      <c r="DSN60" s="255"/>
      <c r="DSO60" s="255"/>
      <c r="DSP60" s="255"/>
      <c r="DSQ60" s="255"/>
      <c r="DSR60" s="255"/>
      <c r="DSS60" s="255"/>
      <c r="DST60" s="255"/>
      <c r="DSU60" s="255"/>
      <c r="DSV60" s="255"/>
      <c r="DSW60" s="255"/>
      <c r="DSX60" s="255"/>
      <c r="DSY60" s="255"/>
      <c r="DSZ60" s="255"/>
      <c r="DTA60" s="255"/>
      <c r="DTB60" s="255"/>
      <c r="DTC60" s="255"/>
      <c r="DTD60" s="255"/>
      <c r="DTE60" s="255"/>
      <c r="DTF60" s="255"/>
      <c r="DTG60" s="255"/>
      <c r="DTH60" s="255"/>
      <c r="DTI60" s="255"/>
      <c r="DTJ60" s="255"/>
      <c r="DTK60" s="255"/>
      <c r="DTL60" s="255"/>
      <c r="DTM60" s="255"/>
      <c r="DTN60" s="255"/>
      <c r="DTO60" s="255"/>
      <c r="DTP60" s="255"/>
      <c r="DTQ60" s="255"/>
      <c r="DTR60" s="255"/>
      <c r="DTS60" s="255"/>
      <c r="DTT60" s="255"/>
      <c r="DTU60" s="255"/>
      <c r="DTV60" s="255"/>
      <c r="DTW60" s="255"/>
      <c r="DTX60" s="255"/>
      <c r="DTY60" s="255"/>
      <c r="DTZ60" s="255"/>
      <c r="DUA60" s="255"/>
      <c r="DUB60" s="255"/>
      <c r="DUC60" s="255"/>
      <c r="DUD60" s="255"/>
      <c r="DUE60" s="255"/>
      <c r="DUF60" s="255"/>
      <c r="DUG60" s="255"/>
      <c r="DUH60" s="255"/>
      <c r="DUI60" s="255"/>
      <c r="DUJ60" s="255"/>
      <c r="DUK60" s="255"/>
      <c r="DUL60" s="255"/>
      <c r="DUM60" s="255"/>
      <c r="DUN60" s="255"/>
      <c r="DUO60" s="255"/>
      <c r="DUP60" s="255"/>
      <c r="DUQ60" s="255"/>
      <c r="DUR60" s="255"/>
      <c r="DUS60" s="255"/>
      <c r="DUT60" s="255"/>
      <c r="DUU60" s="255"/>
      <c r="DUV60" s="255"/>
      <c r="DUW60" s="255"/>
      <c r="DUX60" s="255"/>
      <c r="DUY60" s="255"/>
      <c r="DUZ60" s="255"/>
      <c r="DVA60" s="255"/>
      <c r="DVB60" s="255"/>
      <c r="DVC60" s="255"/>
      <c r="DVD60" s="255"/>
      <c r="DVE60" s="255"/>
      <c r="DVF60" s="255"/>
      <c r="DVG60" s="255"/>
      <c r="DVH60" s="255"/>
      <c r="DVI60" s="255"/>
      <c r="DVJ60" s="255"/>
      <c r="DVK60" s="255"/>
      <c r="DVL60" s="255"/>
      <c r="DVM60" s="255"/>
      <c r="DVN60" s="255"/>
      <c r="DVO60" s="255"/>
      <c r="DVP60" s="255"/>
      <c r="DVQ60" s="255"/>
      <c r="DVR60" s="255"/>
      <c r="DVS60" s="255"/>
      <c r="DVT60" s="255"/>
      <c r="DVU60" s="255"/>
      <c r="DVV60" s="255"/>
      <c r="DVW60" s="255"/>
      <c r="DVX60" s="255"/>
      <c r="DVY60" s="255"/>
      <c r="DVZ60" s="255"/>
      <c r="DWA60" s="255"/>
      <c r="DWB60" s="255"/>
      <c r="DWC60" s="255"/>
      <c r="DWD60" s="255"/>
      <c r="DWE60" s="255"/>
      <c r="DWF60" s="255"/>
      <c r="DWG60" s="255"/>
      <c r="DWH60" s="255"/>
      <c r="DWI60" s="255"/>
      <c r="DWJ60" s="255"/>
      <c r="DWK60" s="255"/>
      <c r="DWL60" s="255"/>
      <c r="DWM60" s="255"/>
      <c r="DWN60" s="255"/>
      <c r="DWO60" s="255"/>
      <c r="DWP60" s="255"/>
      <c r="DWQ60" s="255"/>
      <c r="DWR60" s="255"/>
      <c r="DWS60" s="255"/>
      <c r="DWT60" s="255"/>
      <c r="DWU60" s="255"/>
      <c r="DWV60" s="255"/>
      <c r="DWW60" s="255"/>
      <c r="DWX60" s="255"/>
      <c r="DWY60" s="255"/>
      <c r="DWZ60" s="255"/>
      <c r="DXA60" s="255"/>
      <c r="DXB60" s="255"/>
      <c r="DXC60" s="255"/>
      <c r="DXD60" s="255"/>
      <c r="DXE60" s="255"/>
      <c r="DXF60" s="255"/>
      <c r="DXG60" s="255"/>
      <c r="DXH60" s="255"/>
      <c r="DXI60" s="255"/>
      <c r="DXJ60" s="255"/>
      <c r="DXK60" s="255"/>
      <c r="DXL60" s="255"/>
      <c r="DXM60" s="255"/>
      <c r="DXN60" s="255"/>
      <c r="DXO60" s="255"/>
      <c r="DXP60" s="255"/>
      <c r="DXQ60" s="255"/>
      <c r="DXR60" s="255"/>
      <c r="DXS60" s="255"/>
      <c r="DXT60" s="255"/>
      <c r="DXU60" s="255"/>
      <c r="DXV60" s="255"/>
      <c r="DXW60" s="255"/>
      <c r="DXX60" s="255"/>
      <c r="DXY60" s="255"/>
      <c r="DXZ60" s="255"/>
      <c r="DYA60" s="255"/>
      <c r="DYB60" s="255"/>
      <c r="DYC60" s="255"/>
      <c r="DYD60" s="255"/>
      <c r="DYE60" s="255"/>
      <c r="DYF60" s="255"/>
      <c r="DYG60" s="255"/>
      <c r="DYH60" s="255"/>
      <c r="DYI60" s="255"/>
      <c r="DYJ60" s="255"/>
      <c r="DYK60" s="255"/>
      <c r="DYL60" s="255"/>
      <c r="DYM60" s="255"/>
      <c r="DYN60" s="255"/>
      <c r="DYO60" s="255"/>
      <c r="DYP60" s="255"/>
      <c r="DYQ60" s="255"/>
      <c r="DYR60" s="255"/>
      <c r="DYS60" s="255"/>
      <c r="DYT60" s="255"/>
      <c r="DYU60" s="255"/>
      <c r="DYV60" s="255"/>
      <c r="DYW60" s="255"/>
      <c r="DYX60" s="255"/>
      <c r="DYY60" s="255"/>
      <c r="DYZ60" s="255"/>
      <c r="DZA60" s="255"/>
      <c r="DZB60" s="255"/>
      <c r="DZC60" s="255"/>
      <c r="DZD60" s="255"/>
      <c r="DZE60" s="255"/>
      <c r="DZF60" s="255"/>
      <c r="DZG60" s="255"/>
      <c r="DZH60" s="255"/>
      <c r="DZI60" s="255"/>
      <c r="DZJ60" s="255"/>
      <c r="DZK60" s="255"/>
      <c r="DZL60" s="255"/>
      <c r="DZM60" s="255"/>
      <c r="DZN60" s="255"/>
      <c r="DZO60" s="255"/>
      <c r="DZP60" s="255"/>
      <c r="DZQ60" s="255"/>
      <c r="DZR60" s="255"/>
      <c r="DZS60" s="255"/>
      <c r="DZT60" s="255"/>
      <c r="DZU60" s="255"/>
      <c r="DZV60" s="255"/>
      <c r="DZW60" s="255"/>
      <c r="DZX60" s="255"/>
      <c r="DZY60" s="255"/>
      <c r="DZZ60" s="255"/>
      <c r="EAA60" s="255"/>
      <c r="EAB60" s="255"/>
      <c r="EAC60" s="255"/>
      <c r="EAD60" s="255"/>
      <c r="EAE60" s="255"/>
      <c r="EAF60" s="255"/>
      <c r="EAG60" s="255"/>
      <c r="EAH60" s="255"/>
      <c r="EAI60" s="255"/>
      <c r="EAJ60" s="255"/>
      <c r="EAK60" s="255"/>
      <c r="EAL60" s="255"/>
      <c r="EAM60" s="255"/>
      <c r="EAN60" s="255"/>
      <c r="EAO60" s="255"/>
      <c r="EAP60" s="255"/>
      <c r="EAQ60" s="255"/>
      <c r="EAR60" s="255"/>
      <c r="EAS60" s="255"/>
      <c r="EAT60" s="255"/>
      <c r="EAU60" s="255"/>
      <c r="EAV60" s="255"/>
      <c r="EAW60" s="255"/>
      <c r="EAX60" s="255"/>
      <c r="EAY60" s="255"/>
      <c r="EAZ60" s="255"/>
      <c r="EBA60" s="255"/>
      <c r="EBB60" s="255"/>
      <c r="EBC60" s="255"/>
      <c r="EBD60" s="255"/>
      <c r="EBE60" s="255"/>
      <c r="EBF60" s="255"/>
      <c r="EBG60" s="255"/>
      <c r="EBH60" s="255"/>
      <c r="EBI60" s="255"/>
      <c r="EBJ60" s="255"/>
      <c r="EBK60" s="255"/>
      <c r="EBL60" s="255"/>
      <c r="EBM60" s="255"/>
      <c r="EBN60" s="255"/>
      <c r="EBO60" s="255"/>
      <c r="EBP60" s="255"/>
      <c r="EBQ60" s="255"/>
      <c r="EBR60" s="255"/>
      <c r="EBS60" s="255"/>
      <c r="EBT60" s="255"/>
      <c r="EBU60" s="255"/>
      <c r="EBV60" s="255"/>
      <c r="EBW60" s="255"/>
      <c r="EBX60" s="255"/>
      <c r="EBY60" s="255"/>
      <c r="EBZ60" s="255"/>
      <c r="ECA60" s="255"/>
      <c r="ECB60" s="255"/>
      <c r="ECC60" s="255"/>
      <c r="ECD60" s="255"/>
      <c r="ECE60" s="255"/>
      <c r="ECF60" s="255"/>
      <c r="ECG60" s="255"/>
      <c r="ECH60" s="255"/>
      <c r="ECI60" s="255"/>
      <c r="ECJ60" s="255"/>
      <c r="ECK60" s="255"/>
      <c r="ECL60" s="255"/>
      <c r="ECM60" s="255"/>
      <c r="ECN60" s="255"/>
      <c r="ECO60" s="255"/>
      <c r="ECP60" s="255"/>
      <c r="ECQ60" s="255"/>
      <c r="ECR60" s="255"/>
      <c r="ECS60" s="255"/>
      <c r="ECT60" s="255"/>
      <c r="ECU60" s="255"/>
      <c r="ECV60" s="255"/>
      <c r="ECW60" s="255"/>
      <c r="ECX60" s="255"/>
      <c r="ECY60" s="255"/>
      <c r="ECZ60" s="255"/>
      <c r="EDA60" s="255"/>
      <c r="EDB60" s="255"/>
      <c r="EDC60" s="255"/>
      <c r="EDD60" s="255"/>
      <c r="EDE60" s="255"/>
      <c r="EDF60" s="255"/>
      <c r="EDG60" s="255"/>
      <c r="EDH60" s="255"/>
      <c r="EDI60" s="255"/>
      <c r="EDJ60" s="255"/>
      <c r="EDK60" s="255"/>
      <c r="EDL60" s="255"/>
      <c r="EDM60" s="255"/>
      <c r="EDN60" s="255"/>
      <c r="EDO60" s="255"/>
      <c r="EDP60" s="255"/>
      <c r="EDQ60" s="255"/>
      <c r="EDR60" s="255"/>
      <c r="EDS60" s="255"/>
      <c r="EDT60" s="255"/>
      <c r="EDU60" s="255"/>
      <c r="EDV60" s="255"/>
      <c r="EDW60" s="255"/>
      <c r="EDX60" s="255"/>
      <c r="EDY60" s="255"/>
      <c r="EDZ60" s="255"/>
      <c r="EEA60" s="255"/>
      <c r="EEB60" s="255"/>
      <c r="EEC60" s="255"/>
      <c r="EED60" s="255"/>
      <c r="EEE60" s="255"/>
      <c r="EEF60" s="255"/>
      <c r="EEG60" s="255"/>
      <c r="EEH60" s="255"/>
      <c r="EEI60" s="255"/>
      <c r="EEJ60" s="255"/>
      <c r="EEK60" s="255"/>
      <c r="EEL60" s="255"/>
      <c r="EEM60" s="255"/>
      <c r="EEN60" s="255"/>
      <c r="EEO60" s="255"/>
      <c r="EEP60" s="255"/>
      <c r="EEQ60" s="255"/>
      <c r="EER60" s="255"/>
      <c r="EES60" s="255"/>
      <c r="EET60" s="255"/>
      <c r="EEU60" s="255"/>
      <c r="EEV60" s="255"/>
      <c r="EEW60" s="255"/>
      <c r="EEX60" s="255"/>
      <c r="EEY60" s="255"/>
      <c r="EEZ60" s="255"/>
      <c r="EFA60" s="255"/>
      <c r="EFB60" s="255"/>
      <c r="EFC60" s="255"/>
      <c r="EFD60" s="255"/>
      <c r="EFE60" s="255"/>
      <c r="EFF60" s="255"/>
      <c r="EFG60" s="255"/>
      <c r="EFH60" s="255"/>
      <c r="EFI60" s="255"/>
      <c r="EFJ60" s="255"/>
      <c r="EFK60" s="255"/>
      <c r="EFL60" s="255"/>
      <c r="EFM60" s="255"/>
      <c r="EFN60" s="255"/>
      <c r="EFO60" s="255"/>
      <c r="EFP60" s="255"/>
      <c r="EFQ60" s="255"/>
      <c r="EFR60" s="255"/>
      <c r="EFS60" s="255"/>
      <c r="EFT60" s="255"/>
      <c r="EFU60" s="255"/>
      <c r="EFV60" s="255"/>
      <c r="EFW60" s="255"/>
      <c r="EFX60" s="255"/>
      <c r="EFY60" s="255"/>
      <c r="EFZ60" s="255"/>
      <c r="EGA60" s="255"/>
      <c r="EGB60" s="255"/>
      <c r="EGC60" s="255"/>
      <c r="EGD60" s="255"/>
      <c r="EGE60" s="255"/>
      <c r="EGF60" s="255"/>
      <c r="EGG60" s="255"/>
      <c r="EGH60" s="255"/>
      <c r="EGI60" s="255"/>
      <c r="EGJ60" s="255"/>
      <c r="EGK60" s="255"/>
      <c r="EGL60" s="255"/>
      <c r="EGM60" s="255"/>
      <c r="EGN60" s="255"/>
      <c r="EGO60" s="255"/>
      <c r="EGP60" s="255"/>
      <c r="EGQ60" s="255"/>
      <c r="EGR60" s="255"/>
      <c r="EGS60" s="255"/>
      <c r="EGT60" s="255"/>
      <c r="EGU60" s="255"/>
      <c r="EGV60" s="255"/>
      <c r="EGW60" s="255"/>
      <c r="EGX60" s="255"/>
      <c r="EGY60" s="255"/>
      <c r="EGZ60" s="255"/>
      <c r="EHA60" s="255"/>
      <c r="EHB60" s="255"/>
      <c r="EHC60" s="255"/>
      <c r="EHD60" s="255"/>
      <c r="EHE60" s="255"/>
      <c r="EHF60" s="255"/>
      <c r="EHG60" s="255"/>
      <c r="EHH60" s="255"/>
      <c r="EHI60" s="255"/>
      <c r="EHJ60" s="255"/>
      <c r="EHK60" s="255"/>
      <c r="EHL60" s="255"/>
      <c r="EHM60" s="255"/>
      <c r="EHN60" s="255"/>
      <c r="EHO60" s="255"/>
      <c r="EHP60" s="255"/>
      <c r="EHQ60" s="255"/>
      <c r="EHR60" s="255"/>
      <c r="EHS60" s="255"/>
      <c r="EHT60" s="255"/>
      <c r="EHU60" s="255"/>
      <c r="EHV60" s="255"/>
      <c r="EHW60" s="255"/>
      <c r="EHX60" s="255"/>
      <c r="EHY60" s="255"/>
      <c r="EHZ60" s="255"/>
      <c r="EIA60" s="255"/>
      <c r="EIB60" s="255"/>
      <c r="EIC60" s="255"/>
      <c r="EID60" s="255"/>
      <c r="EIE60" s="255"/>
      <c r="EIF60" s="255"/>
      <c r="EIG60" s="255"/>
      <c r="EIH60" s="255"/>
      <c r="EII60" s="255"/>
      <c r="EIJ60" s="255"/>
      <c r="EIK60" s="255"/>
      <c r="EIL60" s="255"/>
      <c r="EIM60" s="255"/>
      <c r="EIN60" s="255"/>
      <c r="EIO60" s="255"/>
      <c r="EIP60" s="255"/>
      <c r="EIQ60" s="255"/>
      <c r="EIR60" s="255"/>
      <c r="EIS60" s="255"/>
      <c r="EIT60" s="255"/>
      <c r="EIU60" s="255"/>
      <c r="EIV60" s="255"/>
      <c r="EIW60" s="255"/>
      <c r="EIX60" s="255"/>
      <c r="EIY60" s="255"/>
      <c r="EIZ60" s="255"/>
      <c r="EJA60" s="255"/>
      <c r="EJB60" s="255"/>
      <c r="EJC60" s="255"/>
      <c r="EJD60" s="255"/>
      <c r="EJE60" s="255"/>
      <c r="EJF60" s="255"/>
      <c r="EJG60" s="255"/>
      <c r="EJH60" s="255"/>
      <c r="EJI60" s="255"/>
      <c r="EJJ60" s="255"/>
      <c r="EJK60" s="255"/>
      <c r="EJL60" s="255"/>
      <c r="EJM60" s="255"/>
      <c r="EJN60" s="255"/>
      <c r="EJO60" s="255"/>
      <c r="EJP60" s="255"/>
      <c r="EJQ60" s="255"/>
      <c r="EJR60" s="255"/>
      <c r="EJS60" s="255"/>
      <c r="EJT60" s="255"/>
      <c r="EJU60" s="255"/>
      <c r="EJV60" s="255"/>
      <c r="EJW60" s="255"/>
      <c r="EJX60" s="255"/>
      <c r="EJY60" s="255"/>
      <c r="EJZ60" s="255"/>
      <c r="EKA60" s="255"/>
      <c r="EKB60" s="255"/>
      <c r="EKC60" s="255"/>
      <c r="EKD60" s="255"/>
      <c r="EKE60" s="255"/>
      <c r="EKF60" s="255"/>
      <c r="EKG60" s="255"/>
      <c r="EKH60" s="255"/>
      <c r="EKI60" s="255"/>
      <c r="EKJ60" s="255"/>
      <c r="EKK60" s="255"/>
      <c r="EKL60" s="255"/>
      <c r="EKM60" s="255"/>
      <c r="EKN60" s="255"/>
      <c r="EKO60" s="255"/>
      <c r="EKP60" s="255"/>
      <c r="EKQ60" s="255"/>
      <c r="EKR60" s="255"/>
      <c r="EKS60" s="255"/>
      <c r="EKT60" s="255"/>
      <c r="EKU60" s="255"/>
      <c r="EKV60" s="255"/>
      <c r="EKW60" s="255"/>
      <c r="EKX60" s="255"/>
      <c r="EKY60" s="255"/>
      <c r="EKZ60" s="255"/>
      <c r="ELA60" s="255"/>
      <c r="ELB60" s="255"/>
      <c r="ELC60" s="255"/>
      <c r="ELD60" s="255"/>
      <c r="ELE60" s="255"/>
      <c r="ELF60" s="255"/>
      <c r="ELG60" s="255"/>
      <c r="ELH60" s="255"/>
      <c r="ELI60" s="255"/>
      <c r="ELJ60" s="255"/>
      <c r="ELK60" s="255"/>
      <c r="ELL60" s="255"/>
      <c r="ELM60" s="255"/>
      <c r="ELN60" s="255"/>
      <c r="ELO60" s="255"/>
      <c r="ELP60" s="255"/>
      <c r="ELQ60" s="255"/>
      <c r="ELR60" s="255"/>
      <c r="ELS60" s="255"/>
      <c r="ELT60" s="255"/>
      <c r="ELU60" s="255"/>
      <c r="ELV60" s="255"/>
      <c r="ELW60" s="255"/>
      <c r="ELX60" s="255"/>
      <c r="ELY60" s="255"/>
      <c r="ELZ60" s="255"/>
      <c r="EMA60" s="255"/>
      <c r="EMB60" s="255"/>
      <c r="EMC60" s="255"/>
      <c r="EMD60" s="255"/>
      <c r="EME60" s="255"/>
      <c r="EMF60" s="255"/>
      <c r="EMG60" s="255"/>
      <c r="EMH60" s="255"/>
      <c r="EMI60" s="255"/>
      <c r="EMJ60" s="255"/>
      <c r="EMK60" s="255"/>
      <c r="EML60" s="255"/>
      <c r="EMM60" s="255"/>
      <c r="EMN60" s="255"/>
      <c r="EMO60" s="255"/>
      <c r="EMP60" s="255"/>
      <c r="EMQ60" s="255"/>
      <c r="EMR60" s="255"/>
      <c r="EMS60" s="255"/>
      <c r="EMT60" s="255"/>
      <c r="EMU60" s="255"/>
      <c r="EMV60" s="255"/>
      <c r="EMW60" s="255"/>
      <c r="EMX60" s="255"/>
      <c r="EMY60" s="255"/>
      <c r="EMZ60" s="255"/>
      <c r="ENA60" s="255"/>
      <c r="ENB60" s="255"/>
      <c r="ENC60" s="255"/>
      <c r="END60" s="255"/>
      <c r="ENE60" s="255"/>
      <c r="ENF60" s="255"/>
      <c r="ENG60" s="255"/>
      <c r="ENH60" s="255"/>
      <c r="ENI60" s="255"/>
      <c r="ENJ60" s="255"/>
      <c r="ENK60" s="255"/>
      <c r="ENL60" s="255"/>
      <c r="ENM60" s="255"/>
      <c r="ENN60" s="255"/>
      <c r="ENO60" s="255"/>
      <c r="ENP60" s="255"/>
      <c r="ENQ60" s="255"/>
      <c r="ENR60" s="255"/>
      <c r="ENS60" s="255"/>
      <c r="ENT60" s="255"/>
      <c r="ENU60" s="255"/>
      <c r="ENV60" s="255"/>
      <c r="ENW60" s="255"/>
      <c r="ENX60" s="255"/>
      <c r="ENY60" s="255"/>
      <c r="ENZ60" s="255"/>
      <c r="EOA60" s="255"/>
      <c r="EOB60" s="255"/>
      <c r="EOC60" s="255"/>
      <c r="EOD60" s="255"/>
      <c r="EOE60" s="255"/>
      <c r="EOF60" s="255"/>
      <c r="EOG60" s="255"/>
      <c r="EOH60" s="255"/>
      <c r="EOI60" s="255"/>
      <c r="EOJ60" s="255"/>
      <c r="EOK60" s="255"/>
      <c r="EOL60" s="255"/>
      <c r="EOM60" s="255"/>
      <c r="EON60" s="255"/>
      <c r="EOO60" s="255"/>
      <c r="EOP60" s="255"/>
      <c r="EOQ60" s="255"/>
      <c r="EOR60" s="255"/>
      <c r="EOS60" s="255"/>
      <c r="EOT60" s="255"/>
      <c r="EOU60" s="255"/>
      <c r="EOV60" s="255"/>
      <c r="EOW60" s="255"/>
      <c r="EOX60" s="255"/>
      <c r="EOY60" s="255"/>
      <c r="EOZ60" s="255"/>
      <c r="EPA60" s="255"/>
      <c r="EPB60" s="255"/>
      <c r="EPC60" s="255"/>
      <c r="EPD60" s="255"/>
      <c r="EPE60" s="255"/>
      <c r="EPF60" s="255"/>
      <c r="EPG60" s="255"/>
      <c r="EPH60" s="255"/>
      <c r="EPI60" s="255"/>
      <c r="EPJ60" s="255"/>
      <c r="EPK60" s="255"/>
      <c r="EPL60" s="255"/>
      <c r="EPM60" s="255"/>
      <c r="EPN60" s="255"/>
      <c r="EPO60" s="255"/>
      <c r="EPP60" s="255"/>
      <c r="EPQ60" s="255"/>
      <c r="EPR60" s="255"/>
      <c r="EPS60" s="255"/>
      <c r="EPT60" s="255"/>
      <c r="EPU60" s="255"/>
      <c r="EPV60" s="255"/>
      <c r="EPW60" s="255"/>
      <c r="EPX60" s="255"/>
      <c r="EPY60" s="255"/>
      <c r="EPZ60" s="255"/>
      <c r="EQA60" s="255"/>
      <c r="EQB60" s="255"/>
      <c r="EQC60" s="255"/>
      <c r="EQD60" s="255"/>
      <c r="EQE60" s="255"/>
      <c r="EQF60" s="255"/>
      <c r="EQG60" s="255"/>
      <c r="EQH60" s="255"/>
      <c r="EQI60" s="255"/>
      <c r="EQJ60" s="255"/>
      <c r="EQK60" s="255"/>
      <c r="EQL60" s="255"/>
      <c r="EQM60" s="255"/>
      <c r="EQN60" s="255"/>
      <c r="EQO60" s="255"/>
      <c r="EQP60" s="255"/>
      <c r="EQQ60" s="255"/>
      <c r="EQR60" s="255"/>
      <c r="EQS60" s="255"/>
      <c r="EQT60" s="255"/>
      <c r="EQU60" s="255"/>
      <c r="EQV60" s="255"/>
      <c r="EQW60" s="255"/>
      <c r="EQX60" s="255"/>
      <c r="EQY60" s="255"/>
      <c r="EQZ60" s="255"/>
      <c r="ERA60" s="255"/>
      <c r="ERB60" s="255"/>
      <c r="ERC60" s="255"/>
      <c r="ERD60" s="255"/>
      <c r="ERE60" s="255"/>
      <c r="ERF60" s="255"/>
      <c r="ERG60" s="255"/>
      <c r="ERH60" s="255"/>
      <c r="ERI60" s="255"/>
      <c r="ERJ60" s="255"/>
      <c r="ERK60" s="255"/>
      <c r="ERL60" s="255"/>
      <c r="ERM60" s="255"/>
      <c r="ERN60" s="255"/>
      <c r="ERO60" s="255"/>
      <c r="ERP60" s="255"/>
      <c r="ERQ60" s="255"/>
      <c r="ERR60" s="255"/>
      <c r="ERS60" s="255"/>
      <c r="ERT60" s="255"/>
      <c r="ERU60" s="255"/>
      <c r="ERV60" s="255"/>
      <c r="ERW60" s="255"/>
      <c r="ERX60" s="255"/>
      <c r="ERY60" s="255"/>
      <c r="ERZ60" s="255"/>
      <c r="ESA60" s="255"/>
      <c r="ESB60" s="255"/>
      <c r="ESC60" s="255"/>
      <c r="ESD60" s="255"/>
      <c r="ESE60" s="255"/>
      <c r="ESF60" s="255"/>
      <c r="ESG60" s="255"/>
      <c r="ESH60" s="255"/>
      <c r="ESI60" s="255"/>
      <c r="ESJ60" s="255"/>
      <c r="ESK60" s="255"/>
      <c r="ESL60" s="255"/>
      <c r="ESM60" s="255"/>
      <c r="ESN60" s="255"/>
      <c r="ESO60" s="255"/>
      <c r="ESP60" s="255"/>
      <c r="ESQ60" s="255"/>
      <c r="ESR60" s="255"/>
      <c r="ESS60" s="255"/>
      <c r="EST60" s="255"/>
      <c r="ESU60" s="255"/>
      <c r="ESV60" s="255"/>
      <c r="ESW60" s="255"/>
      <c r="ESX60" s="255"/>
      <c r="ESY60" s="255"/>
      <c r="ESZ60" s="255"/>
      <c r="ETA60" s="255"/>
      <c r="ETB60" s="255"/>
      <c r="ETC60" s="255"/>
      <c r="ETD60" s="255"/>
      <c r="ETE60" s="255"/>
      <c r="ETF60" s="255"/>
      <c r="ETG60" s="255"/>
      <c r="ETH60" s="255"/>
      <c r="ETI60" s="255"/>
      <c r="ETJ60" s="255"/>
      <c r="ETK60" s="255"/>
      <c r="ETL60" s="255"/>
      <c r="ETM60" s="255"/>
      <c r="ETN60" s="255"/>
      <c r="ETO60" s="255"/>
      <c r="ETP60" s="255"/>
      <c r="ETQ60" s="255"/>
      <c r="ETR60" s="255"/>
      <c r="ETS60" s="255"/>
      <c r="ETT60" s="255"/>
      <c r="ETU60" s="255"/>
      <c r="ETV60" s="255"/>
      <c r="ETW60" s="255"/>
      <c r="ETX60" s="255"/>
      <c r="ETY60" s="255"/>
      <c r="ETZ60" s="255"/>
      <c r="EUA60" s="255"/>
      <c r="EUB60" s="255"/>
      <c r="EUC60" s="255"/>
      <c r="EUD60" s="255"/>
      <c r="EUE60" s="255"/>
      <c r="EUF60" s="255"/>
      <c r="EUG60" s="255"/>
      <c r="EUH60" s="255"/>
      <c r="EUI60" s="255"/>
      <c r="EUJ60" s="255"/>
      <c r="EUK60" s="255"/>
      <c r="EUL60" s="255"/>
      <c r="EUM60" s="255"/>
      <c r="EUN60" s="255"/>
      <c r="EUO60" s="255"/>
      <c r="EUP60" s="255"/>
      <c r="EUQ60" s="255"/>
      <c r="EUR60" s="255"/>
      <c r="EUS60" s="255"/>
      <c r="EUT60" s="255"/>
      <c r="EUU60" s="255"/>
      <c r="EUV60" s="255"/>
      <c r="EUW60" s="255"/>
      <c r="EUX60" s="255"/>
      <c r="EUY60" s="255"/>
      <c r="EUZ60" s="255"/>
      <c r="EVA60" s="255"/>
      <c r="EVB60" s="255"/>
      <c r="EVC60" s="255"/>
      <c r="EVD60" s="255"/>
      <c r="EVE60" s="255"/>
      <c r="EVF60" s="255"/>
      <c r="EVG60" s="255"/>
      <c r="EVH60" s="255"/>
      <c r="EVI60" s="255"/>
      <c r="EVJ60" s="255"/>
      <c r="EVK60" s="255"/>
      <c r="EVL60" s="255"/>
      <c r="EVM60" s="255"/>
      <c r="EVN60" s="255"/>
      <c r="EVO60" s="255"/>
      <c r="EVP60" s="255"/>
      <c r="EVQ60" s="255"/>
      <c r="EVR60" s="255"/>
      <c r="EVS60" s="255"/>
      <c r="EVT60" s="255"/>
      <c r="EVU60" s="255"/>
      <c r="EVV60" s="255"/>
      <c r="EVW60" s="255"/>
      <c r="EVX60" s="255"/>
      <c r="EVY60" s="255"/>
      <c r="EVZ60" s="255"/>
      <c r="EWA60" s="255"/>
      <c r="EWB60" s="255"/>
      <c r="EWC60" s="255"/>
      <c r="EWD60" s="255"/>
      <c r="EWE60" s="255"/>
      <c r="EWF60" s="255"/>
      <c r="EWG60" s="255"/>
      <c r="EWH60" s="255"/>
      <c r="EWI60" s="255"/>
      <c r="EWJ60" s="255"/>
      <c r="EWK60" s="255"/>
      <c r="EWL60" s="255"/>
      <c r="EWM60" s="255"/>
      <c r="EWN60" s="255"/>
      <c r="EWO60" s="255"/>
      <c r="EWP60" s="255"/>
      <c r="EWQ60" s="255"/>
      <c r="EWR60" s="255"/>
      <c r="EWS60" s="255"/>
      <c r="EWT60" s="255"/>
      <c r="EWU60" s="255"/>
      <c r="EWV60" s="255"/>
      <c r="EWW60" s="255"/>
      <c r="EWX60" s="255"/>
      <c r="EWY60" s="255"/>
      <c r="EWZ60" s="255"/>
      <c r="EXA60" s="255"/>
      <c r="EXB60" s="255"/>
      <c r="EXC60" s="255"/>
      <c r="EXD60" s="255"/>
      <c r="EXE60" s="255"/>
      <c r="EXF60" s="255"/>
      <c r="EXG60" s="255"/>
      <c r="EXH60" s="255"/>
      <c r="EXI60" s="255"/>
      <c r="EXJ60" s="255"/>
      <c r="EXK60" s="255"/>
      <c r="EXL60" s="255"/>
      <c r="EXM60" s="255"/>
      <c r="EXN60" s="255"/>
      <c r="EXO60" s="255"/>
      <c r="EXP60" s="255"/>
      <c r="EXQ60" s="255"/>
      <c r="EXR60" s="255"/>
      <c r="EXS60" s="255"/>
      <c r="EXT60" s="255"/>
      <c r="EXU60" s="255"/>
      <c r="EXV60" s="255"/>
      <c r="EXW60" s="255"/>
      <c r="EXX60" s="255"/>
      <c r="EXY60" s="255"/>
      <c r="EXZ60" s="255"/>
      <c r="EYA60" s="255"/>
      <c r="EYB60" s="255"/>
      <c r="EYC60" s="255"/>
      <c r="EYD60" s="255"/>
      <c r="EYE60" s="255"/>
      <c r="EYF60" s="255"/>
      <c r="EYG60" s="255"/>
      <c r="EYH60" s="255"/>
      <c r="EYI60" s="255"/>
      <c r="EYJ60" s="255"/>
      <c r="EYK60" s="255"/>
      <c r="EYL60" s="255"/>
      <c r="EYM60" s="255"/>
      <c r="EYN60" s="255"/>
      <c r="EYO60" s="255"/>
      <c r="EYP60" s="255"/>
      <c r="EYQ60" s="255"/>
      <c r="EYR60" s="255"/>
      <c r="EYS60" s="255"/>
      <c r="EYT60" s="255"/>
      <c r="EYU60" s="255"/>
      <c r="EYV60" s="255"/>
      <c r="EYW60" s="255"/>
      <c r="EYX60" s="255"/>
      <c r="EYY60" s="255"/>
      <c r="EYZ60" s="255"/>
      <c r="EZA60" s="255"/>
      <c r="EZB60" s="255"/>
      <c r="EZC60" s="255"/>
      <c r="EZD60" s="255"/>
      <c r="EZE60" s="255"/>
      <c r="EZF60" s="255"/>
      <c r="EZG60" s="255"/>
      <c r="EZH60" s="255"/>
      <c r="EZI60" s="255"/>
      <c r="EZJ60" s="255"/>
      <c r="EZK60" s="255"/>
      <c r="EZL60" s="255"/>
      <c r="EZM60" s="255"/>
      <c r="EZN60" s="255"/>
      <c r="EZO60" s="255"/>
      <c r="EZP60" s="255"/>
      <c r="EZQ60" s="255"/>
      <c r="EZR60" s="255"/>
      <c r="EZS60" s="255"/>
      <c r="EZT60" s="255"/>
      <c r="EZU60" s="255"/>
      <c r="EZV60" s="255"/>
      <c r="EZW60" s="255"/>
      <c r="EZX60" s="255"/>
      <c r="EZY60" s="255"/>
      <c r="EZZ60" s="255"/>
      <c r="FAA60" s="255"/>
      <c r="FAB60" s="255"/>
      <c r="FAC60" s="255"/>
      <c r="FAD60" s="255"/>
      <c r="FAE60" s="255"/>
      <c r="FAF60" s="255"/>
      <c r="FAG60" s="255"/>
      <c r="FAH60" s="255"/>
      <c r="FAI60" s="255"/>
      <c r="FAJ60" s="255"/>
      <c r="FAK60" s="255"/>
      <c r="FAL60" s="255"/>
      <c r="FAM60" s="255"/>
      <c r="FAN60" s="255"/>
      <c r="FAO60" s="255"/>
      <c r="FAP60" s="255"/>
      <c r="FAQ60" s="255"/>
      <c r="FAR60" s="255"/>
      <c r="FAS60" s="255"/>
      <c r="FAT60" s="255"/>
      <c r="FAU60" s="255"/>
      <c r="FAV60" s="255"/>
      <c r="FAW60" s="255"/>
      <c r="FAX60" s="255"/>
      <c r="FAY60" s="255"/>
      <c r="FAZ60" s="255"/>
      <c r="FBA60" s="255"/>
      <c r="FBB60" s="255"/>
      <c r="FBC60" s="255"/>
      <c r="FBD60" s="255"/>
      <c r="FBE60" s="255"/>
      <c r="FBF60" s="255"/>
      <c r="FBG60" s="255"/>
      <c r="FBH60" s="255"/>
      <c r="FBI60" s="255"/>
      <c r="FBJ60" s="255"/>
      <c r="FBK60" s="255"/>
      <c r="FBL60" s="255"/>
      <c r="FBM60" s="255"/>
      <c r="FBN60" s="255"/>
      <c r="FBO60" s="255"/>
      <c r="FBP60" s="255"/>
      <c r="FBQ60" s="255"/>
      <c r="FBR60" s="255"/>
      <c r="FBS60" s="255"/>
      <c r="FBT60" s="255"/>
      <c r="FBU60" s="255"/>
      <c r="FBV60" s="255"/>
      <c r="FBW60" s="255"/>
      <c r="FBX60" s="255"/>
      <c r="FBY60" s="255"/>
      <c r="FBZ60" s="255"/>
      <c r="FCA60" s="255"/>
      <c r="FCB60" s="255"/>
      <c r="FCC60" s="255"/>
      <c r="FCD60" s="255"/>
      <c r="FCE60" s="255"/>
      <c r="FCF60" s="255"/>
      <c r="FCG60" s="255"/>
      <c r="FCH60" s="255"/>
      <c r="FCI60" s="255"/>
      <c r="FCJ60" s="255"/>
      <c r="FCK60" s="255"/>
      <c r="FCL60" s="255"/>
      <c r="FCM60" s="255"/>
      <c r="FCN60" s="255"/>
      <c r="FCO60" s="255"/>
      <c r="FCP60" s="255"/>
      <c r="FCQ60" s="255"/>
      <c r="FCR60" s="255"/>
      <c r="FCS60" s="255"/>
      <c r="FCT60" s="255"/>
      <c r="FCU60" s="255"/>
      <c r="FCV60" s="255"/>
      <c r="FCW60" s="255"/>
      <c r="FCX60" s="255"/>
      <c r="FCY60" s="255"/>
      <c r="FCZ60" s="255"/>
      <c r="FDA60" s="255"/>
      <c r="FDB60" s="255"/>
      <c r="FDC60" s="255"/>
      <c r="FDD60" s="255"/>
      <c r="FDE60" s="255"/>
      <c r="FDF60" s="255"/>
      <c r="FDG60" s="255"/>
      <c r="FDH60" s="255"/>
      <c r="FDI60" s="255"/>
      <c r="FDJ60" s="255"/>
      <c r="FDK60" s="255"/>
      <c r="FDL60" s="255"/>
      <c r="FDM60" s="255"/>
      <c r="FDN60" s="255"/>
      <c r="FDO60" s="255"/>
      <c r="FDP60" s="255"/>
      <c r="FDQ60" s="255"/>
      <c r="FDR60" s="255"/>
      <c r="FDS60" s="255"/>
      <c r="FDT60" s="255"/>
      <c r="FDU60" s="255"/>
      <c r="FDV60" s="255"/>
      <c r="FDW60" s="255"/>
      <c r="FDX60" s="255"/>
      <c r="FDY60" s="255"/>
      <c r="FDZ60" s="255"/>
      <c r="FEA60" s="255"/>
      <c r="FEB60" s="255"/>
      <c r="FEC60" s="255"/>
      <c r="FED60" s="255"/>
      <c r="FEE60" s="255"/>
      <c r="FEF60" s="255"/>
      <c r="FEG60" s="255"/>
      <c r="FEH60" s="255"/>
      <c r="FEI60" s="255"/>
      <c r="FEJ60" s="255"/>
      <c r="FEK60" s="255"/>
      <c r="FEL60" s="255"/>
      <c r="FEM60" s="255"/>
      <c r="FEN60" s="255"/>
      <c r="FEO60" s="255"/>
      <c r="FEP60" s="255"/>
      <c r="FEQ60" s="255"/>
      <c r="FER60" s="255"/>
      <c r="FES60" s="255"/>
      <c r="FET60" s="255"/>
      <c r="FEU60" s="255"/>
      <c r="FEV60" s="255"/>
      <c r="FEW60" s="255"/>
      <c r="FEX60" s="255"/>
      <c r="FEY60" s="255"/>
      <c r="FEZ60" s="255"/>
      <c r="FFA60" s="255"/>
      <c r="FFB60" s="255"/>
      <c r="FFC60" s="255"/>
      <c r="FFD60" s="255"/>
      <c r="FFE60" s="255"/>
      <c r="FFF60" s="255"/>
      <c r="FFG60" s="255"/>
      <c r="FFH60" s="255"/>
      <c r="FFI60" s="255"/>
      <c r="FFJ60" s="255"/>
      <c r="FFK60" s="255"/>
      <c r="FFL60" s="255"/>
      <c r="FFM60" s="255"/>
      <c r="FFN60" s="255"/>
      <c r="FFO60" s="255"/>
      <c r="FFP60" s="255"/>
      <c r="FFQ60" s="255"/>
      <c r="FFR60" s="255"/>
      <c r="FFS60" s="255"/>
      <c r="FFT60" s="255"/>
      <c r="FFU60" s="255"/>
      <c r="FFV60" s="255"/>
      <c r="FFW60" s="255"/>
      <c r="FFX60" s="255"/>
      <c r="FFY60" s="255"/>
      <c r="FFZ60" s="255"/>
      <c r="FGA60" s="255"/>
      <c r="FGB60" s="255"/>
      <c r="FGC60" s="255"/>
      <c r="FGD60" s="255"/>
      <c r="FGE60" s="255"/>
      <c r="FGF60" s="255"/>
      <c r="FGG60" s="255"/>
      <c r="FGH60" s="255"/>
      <c r="FGI60" s="255"/>
      <c r="FGJ60" s="255"/>
      <c r="FGK60" s="255"/>
      <c r="FGL60" s="255"/>
      <c r="FGM60" s="255"/>
      <c r="FGN60" s="255"/>
      <c r="FGO60" s="255"/>
      <c r="FGP60" s="255"/>
      <c r="FGQ60" s="255"/>
      <c r="FGR60" s="255"/>
      <c r="FGS60" s="255"/>
      <c r="FGT60" s="255"/>
      <c r="FGU60" s="255"/>
      <c r="FGV60" s="255"/>
      <c r="FGW60" s="255"/>
      <c r="FGX60" s="255"/>
      <c r="FGY60" s="255"/>
      <c r="FGZ60" s="255"/>
      <c r="FHA60" s="255"/>
      <c r="FHB60" s="255"/>
      <c r="FHC60" s="255"/>
      <c r="FHD60" s="255"/>
      <c r="FHE60" s="255"/>
      <c r="FHF60" s="255"/>
      <c r="FHG60" s="255"/>
      <c r="FHH60" s="255"/>
      <c r="FHI60" s="255"/>
      <c r="FHJ60" s="255"/>
      <c r="FHK60" s="255"/>
      <c r="FHL60" s="255"/>
      <c r="FHM60" s="255"/>
      <c r="FHN60" s="255"/>
      <c r="FHO60" s="255"/>
      <c r="FHP60" s="255"/>
      <c r="FHQ60" s="255"/>
      <c r="FHR60" s="255"/>
      <c r="FHS60" s="255"/>
      <c r="FHT60" s="255"/>
      <c r="FHU60" s="255"/>
      <c r="FHV60" s="255"/>
      <c r="FHW60" s="255"/>
      <c r="FHX60" s="255"/>
      <c r="FHY60" s="255"/>
      <c r="FHZ60" s="255"/>
      <c r="FIA60" s="255"/>
      <c r="FIB60" s="255"/>
      <c r="FIC60" s="255"/>
      <c r="FID60" s="255"/>
      <c r="FIE60" s="255"/>
      <c r="FIF60" s="255"/>
      <c r="FIG60" s="255"/>
      <c r="FIH60" s="255"/>
      <c r="FII60" s="255"/>
      <c r="FIJ60" s="255"/>
      <c r="FIK60" s="255"/>
      <c r="FIL60" s="255"/>
      <c r="FIM60" s="255"/>
      <c r="FIN60" s="255"/>
      <c r="FIO60" s="255"/>
      <c r="FIP60" s="255"/>
      <c r="FIQ60" s="255"/>
      <c r="FIR60" s="255"/>
      <c r="FIS60" s="255"/>
      <c r="FIT60" s="255"/>
      <c r="FIU60" s="255"/>
      <c r="FIV60" s="255"/>
      <c r="FIW60" s="255"/>
      <c r="FIX60" s="255"/>
      <c r="FIY60" s="255"/>
      <c r="FIZ60" s="255"/>
      <c r="FJA60" s="255"/>
      <c r="FJB60" s="255"/>
      <c r="FJC60" s="255"/>
      <c r="FJD60" s="255"/>
      <c r="FJE60" s="255"/>
      <c r="FJF60" s="255"/>
      <c r="FJG60" s="255"/>
      <c r="FJH60" s="255"/>
      <c r="FJI60" s="255"/>
      <c r="FJJ60" s="255"/>
      <c r="FJK60" s="255"/>
      <c r="FJL60" s="255"/>
      <c r="FJM60" s="255"/>
      <c r="FJN60" s="255"/>
      <c r="FJO60" s="255"/>
      <c r="FJP60" s="255"/>
      <c r="FJQ60" s="255"/>
      <c r="FJR60" s="255"/>
      <c r="FJS60" s="255"/>
      <c r="FJT60" s="255"/>
      <c r="FJU60" s="255"/>
      <c r="FJV60" s="255"/>
      <c r="FJW60" s="255"/>
      <c r="FJX60" s="255"/>
      <c r="FJY60" s="255"/>
      <c r="FJZ60" s="255"/>
      <c r="FKA60" s="255"/>
      <c r="FKB60" s="255"/>
      <c r="FKC60" s="255"/>
      <c r="FKD60" s="255"/>
      <c r="FKE60" s="255"/>
      <c r="FKF60" s="255"/>
      <c r="FKG60" s="255"/>
      <c r="FKH60" s="255"/>
      <c r="FKI60" s="255"/>
      <c r="FKJ60" s="255"/>
      <c r="FKK60" s="255"/>
      <c r="FKL60" s="255"/>
      <c r="FKM60" s="255"/>
      <c r="FKN60" s="255"/>
      <c r="FKO60" s="255"/>
      <c r="FKP60" s="255"/>
      <c r="FKQ60" s="255"/>
      <c r="FKR60" s="255"/>
      <c r="FKS60" s="255"/>
      <c r="FKT60" s="255"/>
      <c r="FKU60" s="255"/>
      <c r="FKV60" s="255"/>
      <c r="FKW60" s="255"/>
      <c r="FKX60" s="255"/>
      <c r="FKY60" s="255"/>
      <c r="FKZ60" s="255"/>
      <c r="FLA60" s="255"/>
      <c r="FLB60" s="255"/>
      <c r="FLC60" s="255"/>
      <c r="FLD60" s="255"/>
      <c r="FLE60" s="255"/>
      <c r="FLF60" s="255"/>
      <c r="FLG60" s="255"/>
      <c r="FLH60" s="255"/>
      <c r="FLI60" s="255"/>
      <c r="FLJ60" s="255"/>
      <c r="FLK60" s="255"/>
      <c r="FLL60" s="255"/>
      <c r="FLM60" s="255"/>
      <c r="FLN60" s="255"/>
      <c r="FLO60" s="255"/>
      <c r="FLP60" s="255"/>
      <c r="FLQ60" s="255"/>
      <c r="FLR60" s="255"/>
      <c r="FLS60" s="255"/>
      <c r="FLT60" s="255"/>
      <c r="FLU60" s="255"/>
      <c r="FLV60" s="255"/>
      <c r="FLW60" s="255"/>
      <c r="FLX60" s="255"/>
      <c r="FLY60" s="255"/>
      <c r="FLZ60" s="255"/>
      <c r="FMA60" s="255"/>
      <c r="FMB60" s="255"/>
      <c r="FMC60" s="255"/>
      <c r="FMD60" s="255"/>
      <c r="FME60" s="255"/>
      <c r="FMF60" s="255"/>
      <c r="FMG60" s="255"/>
      <c r="FMH60" s="255"/>
      <c r="FMI60" s="255"/>
      <c r="FMJ60" s="255"/>
      <c r="FMK60" s="255"/>
      <c r="FML60" s="255"/>
      <c r="FMM60" s="255"/>
      <c r="FMN60" s="255"/>
      <c r="FMO60" s="255"/>
      <c r="FMP60" s="255"/>
      <c r="FMQ60" s="255"/>
      <c r="FMR60" s="255"/>
      <c r="FMS60" s="255"/>
      <c r="FMT60" s="255"/>
      <c r="FMU60" s="255"/>
      <c r="FMV60" s="255"/>
      <c r="FMW60" s="255"/>
      <c r="FMX60" s="255"/>
      <c r="FMY60" s="255"/>
      <c r="FMZ60" s="255"/>
      <c r="FNA60" s="255"/>
      <c r="FNB60" s="255"/>
      <c r="FNC60" s="255"/>
      <c r="FND60" s="255"/>
      <c r="FNE60" s="255"/>
      <c r="FNF60" s="255"/>
      <c r="FNG60" s="255"/>
      <c r="FNH60" s="255"/>
      <c r="FNI60" s="255"/>
      <c r="FNJ60" s="255"/>
      <c r="FNK60" s="255"/>
      <c r="FNL60" s="255"/>
      <c r="FNM60" s="255"/>
      <c r="FNN60" s="255"/>
      <c r="FNO60" s="255"/>
      <c r="FNP60" s="255"/>
      <c r="FNQ60" s="255"/>
      <c r="FNR60" s="255"/>
      <c r="FNS60" s="255"/>
      <c r="FNT60" s="255"/>
      <c r="FNU60" s="255"/>
      <c r="FNV60" s="255"/>
      <c r="FNW60" s="255"/>
      <c r="FNX60" s="255"/>
      <c r="FNY60" s="255"/>
      <c r="FNZ60" s="255"/>
      <c r="FOA60" s="255"/>
      <c r="FOB60" s="255"/>
      <c r="FOC60" s="255"/>
      <c r="FOD60" s="255"/>
      <c r="FOE60" s="255"/>
      <c r="FOF60" s="255"/>
      <c r="FOG60" s="255"/>
      <c r="FOH60" s="255"/>
      <c r="FOI60" s="255"/>
      <c r="FOJ60" s="255"/>
      <c r="FOK60" s="255"/>
      <c r="FOL60" s="255"/>
      <c r="FOM60" s="255"/>
      <c r="FON60" s="255"/>
      <c r="FOO60" s="255"/>
      <c r="FOP60" s="255"/>
      <c r="FOQ60" s="255"/>
      <c r="FOR60" s="255"/>
      <c r="FOS60" s="255"/>
      <c r="FOT60" s="255"/>
      <c r="FOU60" s="255"/>
      <c r="FOV60" s="255"/>
      <c r="FOW60" s="255"/>
      <c r="FOX60" s="255"/>
      <c r="FOY60" s="255"/>
      <c r="FOZ60" s="255"/>
      <c r="FPA60" s="255"/>
      <c r="FPB60" s="255"/>
      <c r="FPC60" s="255"/>
      <c r="FPD60" s="255"/>
      <c r="FPE60" s="255"/>
      <c r="FPF60" s="255"/>
      <c r="FPG60" s="255"/>
      <c r="FPH60" s="255"/>
      <c r="FPI60" s="255"/>
      <c r="FPJ60" s="255"/>
      <c r="FPK60" s="255"/>
      <c r="FPL60" s="255"/>
      <c r="FPM60" s="255"/>
      <c r="FPN60" s="255"/>
      <c r="FPO60" s="255"/>
      <c r="FPP60" s="255"/>
      <c r="FPQ60" s="255"/>
      <c r="FPR60" s="255"/>
      <c r="FPS60" s="255"/>
      <c r="FPT60" s="255"/>
      <c r="FPU60" s="255"/>
      <c r="FPV60" s="255"/>
      <c r="FPW60" s="255"/>
      <c r="FPX60" s="255"/>
      <c r="FPY60" s="255"/>
      <c r="FPZ60" s="255"/>
      <c r="FQA60" s="255"/>
      <c r="FQB60" s="255"/>
      <c r="FQC60" s="255"/>
      <c r="FQD60" s="255"/>
      <c r="FQE60" s="255"/>
      <c r="FQF60" s="255"/>
      <c r="FQG60" s="255"/>
      <c r="FQH60" s="255"/>
      <c r="FQI60" s="255"/>
      <c r="FQJ60" s="255"/>
      <c r="FQK60" s="255"/>
      <c r="FQL60" s="255"/>
      <c r="FQM60" s="255"/>
      <c r="FQN60" s="255"/>
      <c r="FQO60" s="255"/>
      <c r="FQP60" s="255"/>
      <c r="FQQ60" s="255"/>
      <c r="FQR60" s="255"/>
      <c r="FQS60" s="255"/>
      <c r="FQT60" s="255"/>
      <c r="FQU60" s="255"/>
      <c r="FQV60" s="255"/>
      <c r="FQW60" s="255"/>
      <c r="FQX60" s="255"/>
      <c r="FQY60" s="255"/>
      <c r="FQZ60" s="255"/>
      <c r="FRA60" s="255"/>
      <c r="FRB60" s="255"/>
      <c r="FRC60" s="255"/>
      <c r="FRD60" s="255"/>
      <c r="FRE60" s="255"/>
      <c r="FRF60" s="255"/>
      <c r="FRG60" s="255"/>
      <c r="FRH60" s="255"/>
      <c r="FRI60" s="255"/>
      <c r="FRJ60" s="255"/>
      <c r="FRK60" s="255"/>
      <c r="FRL60" s="255"/>
      <c r="FRM60" s="255"/>
      <c r="FRN60" s="255"/>
      <c r="FRO60" s="255"/>
      <c r="FRP60" s="255"/>
      <c r="FRQ60" s="255"/>
      <c r="FRR60" s="255"/>
      <c r="FRS60" s="255"/>
      <c r="FRT60" s="255"/>
      <c r="FRU60" s="255"/>
      <c r="FRV60" s="255"/>
      <c r="FRW60" s="255"/>
      <c r="FRX60" s="255"/>
      <c r="FRY60" s="255"/>
      <c r="FRZ60" s="255"/>
      <c r="FSA60" s="255"/>
      <c r="FSB60" s="255"/>
      <c r="FSC60" s="255"/>
      <c r="FSD60" s="255"/>
      <c r="FSE60" s="255"/>
      <c r="FSF60" s="255"/>
      <c r="FSG60" s="255"/>
      <c r="FSH60" s="255"/>
      <c r="FSI60" s="255"/>
      <c r="FSJ60" s="255"/>
      <c r="FSK60" s="255"/>
      <c r="FSL60" s="255"/>
      <c r="FSM60" s="255"/>
      <c r="FSN60" s="255"/>
      <c r="FSO60" s="255"/>
      <c r="FSP60" s="255"/>
      <c r="FSQ60" s="255"/>
      <c r="FSR60" s="255"/>
      <c r="FSS60" s="255"/>
      <c r="FST60" s="255"/>
      <c r="FSU60" s="255"/>
      <c r="FSV60" s="255"/>
      <c r="FSW60" s="255"/>
      <c r="FSX60" s="255"/>
      <c r="FSY60" s="255"/>
      <c r="FSZ60" s="255"/>
      <c r="FTA60" s="255"/>
      <c r="FTB60" s="255"/>
      <c r="FTC60" s="255"/>
      <c r="FTD60" s="255"/>
      <c r="FTE60" s="255"/>
      <c r="FTF60" s="255"/>
      <c r="FTG60" s="255"/>
      <c r="FTH60" s="255"/>
      <c r="FTI60" s="255"/>
      <c r="FTJ60" s="255"/>
      <c r="FTK60" s="255"/>
      <c r="FTL60" s="255"/>
      <c r="FTM60" s="255"/>
      <c r="FTN60" s="255"/>
      <c r="FTO60" s="255"/>
      <c r="FTP60" s="255"/>
      <c r="FTQ60" s="255"/>
      <c r="FTR60" s="255"/>
      <c r="FTS60" s="255"/>
      <c r="FTT60" s="255"/>
      <c r="FTU60" s="255"/>
      <c r="FTV60" s="255"/>
      <c r="FTW60" s="255"/>
      <c r="FTX60" s="255"/>
      <c r="FTY60" s="255"/>
      <c r="FTZ60" s="255"/>
      <c r="FUA60" s="255"/>
      <c r="FUB60" s="255"/>
      <c r="FUC60" s="255"/>
      <c r="FUD60" s="255"/>
      <c r="FUE60" s="255"/>
      <c r="FUF60" s="255"/>
      <c r="FUG60" s="255"/>
      <c r="FUH60" s="255"/>
      <c r="FUI60" s="255"/>
      <c r="FUJ60" s="255"/>
      <c r="FUK60" s="255"/>
      <c r="FUL60" s="255"/>
      <c r="FUM60" s="255"/>
      <c r="FUN60" s="255"/>
      <c r="FUO60" s="255"/>
      <c r="FUP60" s="255"/>
      <c r="FUQ60" s="255"/>
      <c r="FUR60" s="255"/>
      <c r="FUS60" s="255"/>
      <c r="FUT60" s="255"/>
      <c r="FUU60" s="255"/>
      <c r="FUV60" s="255"/>
      <c r="FUW60" s="255"/>
      <c r="FUX60" s="255"/>
      <c r="FUY60" s="255"/>
      <c r="FUZ60" s="255"/>
      <c r="FVA60" s="255"/>
      <c r="FVB60" s="255"/>
      <c r="FVC60" s="255"/>
      <c r="FVD60" s="255"/>
      <c r="FVE60" s="255"/>
      <c r="FVF60" s="255"/>
      <c r="FVG60" s="255"/>
      <c r="FVH60" s="255"/>
      <c r="FVI60" s="255"/>
      <c r="FVJ60" s="255"/>
      <c r="FVK60" s="255"/>
      <c r="FVL60" s="255"/>
      <c r="FVM60" s="255"/>
      <c r="FVN60" s="255"/>
      <c r="FVO60" s="255"/>
      <c r="FVP60" s="255"/>
      <c r="FVQ60" s="255"/>
      <c r="FVR60" s="255"/>
      <c r="FVS60" s="255"/>
      <c r="FVT60" s="255"/>
      <c r="FVU60" s="255"/>
      <c r="FVV60" s="255"/>
      <c r="FVW60" s="255"/>
      <c r="FVX60" s="255"/>
      <c r="FVY60" s="255"/>
      <c r="FVZ60" s="255"/>
      <c r="FWA60" s="255"/>
      <c r="FWB60" s="255"/>
      <c r="FWC60" s="255"/>
      <c r="FWD60" s="255"/>
      <c r="FWE60" s="255"/>
      <c r="FWF60" s="255"/>
      <c r="FWG60" s="255"/>
      <c r="FWH60" s="255"/>
      <c r="FWI60" s="255"/>
      <c r="FWJ60" s="255"/>
      <c r="FWK60" s="255"/>
      <c r="FWL60" s="255"/>
      <c r="FWM60" s="255"/>
      <c r="FWN60" s="255"/>
      <c r="FWO60" s="255"/>
      <c r="FWP60" s="255"/>
      <c r="FWQ60" s="255"/>
      <c r="FWR60" s="255"/>
      <c r="FWS60" s="255"/>
      <c r="FWT60" s="255"/>
      <c r="FWU60" s="255"/>
      <c r="FWV60" s="255"/>
      <c r="FWW60" s="255"/>
      <c r="FWX60" s="255"/>
      <c r="FWY60" s="255"/>
      <c r="FWZ60" s="255"/>
      <c r="FXA60" s="255"/>
      <c r="FXB60" s="255"/>
      <c r="FXC60" s="255"/>
      <c r="FXD60" s="255"/>
      <c r="FXE60" s="255"/>
      <c r="FXF60" s="255"/>
      <c r="FXG60" s="255"/>
      <c r="FXH60" s="255"/>
      <c r="FXI60" s="255"/>
      <c r="FXJ60" s="255"/>
      <c r="FXK60" s="255"/>
      <c r="FXL60" s="255"/>
      <c r="FXM60" s="255"/>
      <c r="FXN60" s="255"/>
      <c r="FXO60" s="255"/>
      <c r="FXP60" s="255"/>
      <c r="FXQ60" s="255"/>
      <c r="FXR60" s="255"/>
      <c r="FXS60" s="255"/>
      <c r="FXT60" s="255"/>
      <c r="FXU60" s="255"/>
      <c r="FXV60" s="255"/>
      <c r="FXW60" s="255"/>
      <c r="FXX60" s="255"/>
      <c r="FXY60" s="255"/>
      <c r="FXZ60" s="255"/>
      <c r="FYA60" s="255"/>
      <c r="FYB60" s="255"/>
      <c r="FYC60" s="255"/>
      <c r="FYD60" s="255"/>
      <c r="FYE60" s="255"/>
      <c r="FYF60" s="255"/>
      <c r="FYG60" s="255"/>
      <c r="FYH60" s="255"/>
      <c r="FYI60" s="255"/>
      <c r="FYJ60" s="255"/>
      <c r="FYK60" s="255"/>
      <c r="FYL60" s="255"/>
      <c r="FYM60" s="255"/>
      <c r="FYN60" s="255"/>
      <c r="FYO60" s="255"/>
      <c r="FYP60" s="255"/>
      <c r="FYQ60" s="255"/>
      <c r="FYR60" s="255"/>
      <c r="FYS60" s="255"/>
      <c r="FYT60" s="255"/>
      <c r="FYU60" s="255"/>
      <c r="FYV60" s="255"/>
      <c r="FYW60" s="255"/>
      <c r="FYX60" s="255"/>
      <c r="FYY60" s="255"/>
      <c r="FYZ60" s="255"/>
      <c r="FZA60" s="255"/>
      <c r="FZB60" s="255"/>
      <c r="FZC60" s="255"/>
      <c r="FZD60" s="255"/>
      <c r="FZE60" s="255"/>
      <c r="FZF60" s="255"/>
      <c r="FZG60" s="255"/>
      <c r="FZH60" s="255"/>
      <c r="FZI60" s="255"/>
      <c r="FZJ60" s="255"/>
      <c r="FZK60" s="255"/>
      <c r="FZL60" s="255"/>
      <c r="FZM60" s="255"/>
      <c r="FZN60" s="255"/>
      <c r="FZO60" s="255"/>
      <c r="FZP60" s="255"/>
      <c r="FZQ60" s="255"/>
      <c r="FZR60" s="255"/>
      <c r="FZS60" s="255"/>
      <c r="FZT60" s="255"/>
      <c r="FZU60" s="255"/>
      <c r="FZV60" s="255"/>
      <c r="FZW60" s="255"/>
      <c r="FZX60" s="255"/>
      <c r="FZY60" s="255"/>
      <c r="FZZ60" s="255"/>
      <c r="GAA60" s="255"/>
      <c r="GAB60" s="255"/>
      <c r="GAC60" s="255"/>
      <c r="GAD60" s="255"/>
      <c r="GAE60" s="255"/>
      <c r="GAF60" s="255"/>
      <c r="GAG60" s="255"/>
      <c r="GAH60" s="255"/>
      <c r="GAI60" s="255"/>
      <c r="GAJ60" s="255"/>
      <c r="GAK60" s="255"/>
      <c r="GAL60" s="255"/>
      <c r="GAM60" s="255"/>
      <c r="GAN60" s="255"/>
      <c r="GAO60" s="255"/>
      <c r="GAP60" s="255"/>
      <c r="GAQ60" s="255"/>
      <c r="GAR60" s="255"/>
      <c r="GAS60" s="255"/>
      <c r="GAT60" s="255"/>
      <c r="GAU60" s="255"/>
      <c r="GAV60" s="255"/>
      <c r="GAW60" s="255"/>
      <c r="GAX60" s="255"/>
      <c r="GAY60" s="255"/>
      <c r="GAZ60" s="255"/>
      <c r="GBA60" s="255"/>
      <c r="GBB60" s="255"/>
      <c r="GBC60" s="255"/>
      <c r="GBD60" s="255"/>
      <c r="GBE60" s="255"/>
      <c r="GBF60" s="255"/>
      <c r="GBG60" s="255"/>
      <c r="GBH60" s="255"/>
      <c r="GBI60" s="255"/>
      <c r="GBJ60" s="255"/>
      <c r="GBK60" s="255"/>
      <c r="GBL60" s="255"/>
      <c r="GBM60" s="255"/>
      <c r="GBN60" s="255"/>
      <c r="GBO60" s="255"/>
      <c r="GBP60" s="255"/>
      <c r="GBQ60" s="255"/>
      <c r="GBR60" s="255"/>
      <c r="GBS60" s="255"/>
      <c r="GBT60" s="255"/>
      <c r="GBU60" s="255"/>
      <c r="GBV60" s="255"/>
      <c r="GBW60" s="255"/>
      <c r="GBX60" s="255"/>
      <c r="GBY60" s="255"/>
      <c r="GBZ60" s="255"/>
      <c r="GCA60" s="255"/>
      <c r="GCB60" s="255"/>
      <c r="GCC60" s="255"/>
      <c r="GCD60" s="255"/>
      <c r="GCE60" s="255"/>
      <c r="GCF60" s="255"/>
      <c r="GCG60" s="255"/>
      <c r="GCH60" s="255"/>
      <c r="GCI60" s="255"/>
      <c r="GCJ60" s="255"/>
      <c r="GCK60" s="255"/>
      <c r="GCL60" s="255"/>
      <c r="GCM60" s="255"/>
      <c r="GCN60" s="255"/>
      <c r="GCO60" s="255"/>
      <c r="GCP60" s="255"/>
      <c r="GCQ60" s="255"/>
      <c r="GCR60" s="255"/>
      <c r="GCS60" s="255"/>
      <c r="GCT60" s="255"/>
      <c r="GCU60" s="255"/>
      <c r="GCV60" s="255"/>
      <c r="GCW60" s="255"/>
      <c r="GCX60" s="255"/>
      <c r="GCY60" s="255"/>
      <c r="GCZ60" s="255"/>
      <c r="GDA60" s="255"/>
      <c r="GDB60" s="255"/>
      <c r="GDC60" s="255"/>
      <c r="GDD60" s="255"/>
      <c r="GDE60" s="255"/>
      <c r="GDF60" s="255"/>
      <c r="GDG60" s="255"/>
      <c r="GDH60" s="255"/>
      <c r="GDI60" s="255"/>
      <c r="GDJ60" s="255"/>
      <c r="GDK60" s="255"/>
      <c r="GDL60" s="255"/>
      <c r="GDM60" s="255"/>
      <c r="GDN60" s="255"/>
      <c r="GDO60" s="255"/>
      <c r="GDP60" s="255"/>
      <c r="GDQ60" s="255"/>
      <c r="GDR60" s="255"/>
      <c r="GDS60" s="255"/>
      <c r="GDT60" s="255"/>
      <c r="GDU60" s="255"/>
      <c r="GDV60" s="255"/>
      <c r="GDW60" s="255"/>
      <c r="GDX60" s="255"/>
      <c r="GDY60" s="255"/>
      <c r="GDZ60" s="255"/>
      <c r="GEA60" s="255"/>
      <c r="GEB60" s="255"/>
      <c r="GEC60" s="255"/>
      <c r="GED60" s="255"/>
      <c r="GEE60" s="255"/>
      <c r="GEF60" s="255"/>
      <c r="GEG60" s="255"/>
      <c r="GEH60" s="255"/>
      <c r="GEI60" s="255"/>
      <c r="GEJ60" s="255"/>
      <c r="GEK60" s="255"/>
      <c r="GEL60" s="255"/>
      <c r="GEM60" s="255"/>
      <c r="GEN60" s="255"/>
      <c r="GEO60" s="255"/>
      <c r="GEP60" s="255"/>
      <c r="GEQ60" s="255"/>
      <c r="GER60" s="255"/>
      <c r="GES60" s="255"/>
      <c r="GET60" s="255"/>
      <c r="GEU60" s="255"/>
      <c r="GEV60" s="255"/>
      <c r="GEW60" s="255"/>
      <c r="GEX60" s="255"/>
      <c r="GEY60" s="255"/>
      <c r="GEZ60" s="255"/>
      <c r="GFA60" s="255"/>
      <c r="GFB60" s="255"/>
      <c r="GFC60" s="255"/>
      <c r="GFD60" s="255"/>
      <c r="GFE60" s="255"/>
      <c r="GFF60" s="255"/>
      <c r="GFG60" s="255"/>
      <c r="GFH60" s="255"/>
      <c r="GFI60" s="255"/>
      <c r="GFJ60" s="255"/>
      <c r="GFK60" s="255"/>
      <c r="GFL60" s="255"/>
      <c r="GFM60" s="255"/>
      <c r="GFN60" s="255"/>
      <c r="GFO60" s="255"/>
      <c r="GFP60" s="255"/>
      <c r="GFQ60" s="255"/>
      <c r="GFR60" s="255"/>
      <c r="GFS60" s="255"/>
      <c r="GFT60" s="255"/>
      <c r="GFU60" s="255"/>
      <c r="GFV60" s="255"/>
      <c r="GFW60" s="255"/>
      <c r="GFX60" s="255"/>
      <c r="GFY60" s="255"/>
      <c r="GFZ60" s="255"/>
      <c r="GGA60" s="255"/>
      <c r="GGB60" s="255"/>
      <c r="GGC60" s="255"/>
      <c r="GGD60" s="255"/>
      <c r="GGE60" s="255"/>
      <c r="GGF60" s="255"/>
      <c r="GGG60" s="255"/>
      <c r="GGH60" s="255"/>
      <c r="GGI60" s="255"/>
      <c r="GGJ60" s="255"/>
      <c r="GGK60" s="255"/>
      <c r="GGL60" s="255"/>
      <c r="GGM60" s="255"/>
      <c r="GGN60" s="255"/>
      <c r="GGO60" s="255"/>
      <c r="GGP60" s="255"/>
      <c r="GGQ60" s="255"/>
      <c r="GGR60" s="255"/>
      <c r="GGS60" s="255"/>
      <c r="GGT60" s="255"/>
      <c r="GGU60" s="255"/>
      <c r="GGV60" s="255"/>
      <c r="GGW60" s="255"/>
      <c r="GGX60" s="255"/>
      <c r="GGY60" s="255"/>
      <c r="GGZ60" s="255"/>
      <c r="GHA60" s="255"/>
      <c r="GHB60" s="255"/>
      <c r="GHC60" s="255"/>
      <c r="GHD60" s="255"/>
      <c r="GHE60" s="255"/>
      <c r="GHF60" s="255"/>
      <c r="GHG60" s="255"/>
      <c r="GHH60" s="255"/>
      <c r="GHI60" s="255"/>
      <c r="GHJ60" s="255"/>
      <c r="GHK60" s="255"/>
      <c r="GHL60" s="255"/>
      <c r="GHM60" s="255"/>
      <c r="GHN60" s="255"/>
      <c r="GHO60" s="255"/>
      <c r="GHP60" s="255"/>
      <c r="GHQ60" s="255"/>
      <c r="GHR60" s="255"/>
      <c r="GHS60" s="255"/>
      <c r="GHT60" s="255"/>
      <c r="GHU60" s="255"/>
      <c r="GHV60" s="255"/>
      <c r="GHW60" s="255"/>
      <c r="GHX60" s="255"/>
      <c r="GHY60" s="255"/>
      <c r="GHZ60" s="255"/>
      <c r="GIA60" s="255"/>
      <c r="GIB60" s="255"/>
      <c r="GIC60" s="255"/>
      <c r="GID60" s="255"/>
      <c r="GIE60" s="255"/>
      <c r="GIF60" s="255"/>
      <c r="GIG60" s="255"/>
      <c r="GIH60" s="255"/>
      <c r="GII60" s="255"/>
      <c r="GIJ60" s="255"/>
      <c r="GIK60" s="255"/>
      <c r="GIL60" s="255"/>
      <c r="GIM60" s="255"/>
      <c r="GIN60" s="255"/>
      <c r="GIO60" s="255"/>
      <c r="GIP60" s="255"/>
      <c r="GIQ60" s="255"/>
      <c r="GIR60" s="255"/>
      <c r="GIS60" s="255"/>
      <c r="GIT60" s="255"/>
      <c r="GIU60" s="255"/>
      <c r="GIV60" s="255"/>
      <c r="GIW60" s="255"/>
      <c r="GIX60" s="255"/>
      <c r="GIY60" s="255"/>
      <c r="GIZ60" s="255"/>
      <c r="GJA60" s="255"/>
      <c r="GJB60" s="255"/>
      <c r="GJC60" s="255"/>
      <c r="GJD60" s="255"/>
      <c r="GJE60" s="255"/>
      <c r="GJF60" s="255"/>
      <c r="GJG60" s="255"/>
      <c r="GJH60" s="255"/>
      <c r="GJI60" s="255"/>
      <c r="GJJ60" s="255"/>
      <c r="GJK60" s="255"/>
      <c r="GJL60" s="255"/>
      <c r="GJM60" s="255"/>
      <c r="GJN60" s="255"/>
      <c r="GJO60" s="255"/>
      <c r="GJP60" s="255"/>
      <c r="GJQ60" s="255"/>
      <c r="GJR60" s="255"/>
      <c r="GJS60" s="255"/>
      <c r="GJT60" s="255"/>
      <c r="GJU60" s="255"/>
      <c r="GJV60" s="255"/>
      <c r="GJW60" s="255"/>
      <c r="GJX60" s="255"/>
      <c r="GJY60" s="255"/>
      <c r="GJZ60" s="255"/>
      <c r="GKA60" s="255"/>
      <c r="GKB60" s="255"/>
      <c r="GKC60" s="255"/>
      <c r="GKD60" s="255"/>
      <c r="GKE60" s="255"/>
      <c r="GKF60" s="255"/>
      <c r="GKG60" s="255"/>
      <c r="GKH60" s="255"/>
      <c r="GKI60" s="255"/>
      <c r="GKJ60" s="255"/>
      <c r="GKK60" s="255"/>
      <c r="GKL60" s="255"/>
      <c r="GKM60" s="255"/>
      <c r="GKN60" s="255"/>
      <c r="GKO60" s="255"/>
      <c r="GKP60" s="255"/>
      <c r="GKQ60" s="255"/>
      <c r="GKR60" s="255"/>
      <c r="GKS60" s="255"/>
      <c r="GKT60" s="255"/>
      <c r="GKU60" s="255"/>
      <c r="GKV60" s="255"/>
      <c r="GKW60" s="255"/>
      <c r="GKX60" s="255"/>
      <c r="GKY60" s="255"/>
      <c r="GKZ60" s="255"/>
      <c r="GLA60" s="255"/>
      <c r="GLB60" s="255"/>
      <c r="GLC60" s="255"/>
      <c r="GLD60" s="255"/>
      <c r="GLE60" s="255"/>
      <c r="GLF60" s="255"/>
      <c r="GLG60" s="255"/>
      <c r="GLH60" s="255"/>
      <c r="GLI60" s="255"/>
      <c r="GLJ60" s="255"/>
      <c r="GLK60" s="255"/>
      <c r="GLL60" s="255"/>
      <c r="GLM60" s="255"/>
      <c r="GLN60" s="255"/>
      <c r="GLO60" s="255"/>
      <c r="GLP60" s="255"/>
      <c r="GLQ60" s="255"/>
      <c r="GLR60" s="255"/>
      <c r="GLS60" s="255"/>
      <c r="GLT60" s="255"/>
      <c r="GLU60" s="255"/>
      <c r="GLV60" s="255"/>
      <c r="GLW60" s="255"/>
      <c r="GLX60" s="255"/>
      <c r="GLY60" s="255"/>
      <c r="GLZ60" s="255"/>
      <c r="GMA60" s="255"/>
      <c r="GMB60" s="255"/>
      <c r="GMC60" s="255"/>
      <c r="GMD60" s="255"/>
      <c r="GME60" s="255"/>
      <c r="GMF60" s="255"/>
      <c r="GMG60" s="255"/>
      <c r="GMH60" s="255"/>
      <c r="GMI60" s="255"/>
      <c r="GMJ60" s="255"/>
      <c r="GMK60" s="255"/>
      <c r="GML60" s="255"/>
      <c r="GMM60" s="255"/>
      <c r="GMN60" s="255"/>
      <c r="GMO60" s="255"/>
      <c r="GMP60" s="255"/>
      <c r="GMQ60" s="255"/>
      <c r="GMR60" s="255"/>
      <c r="GMS60" s="255"/>
      <c r="GMT60" s="255"/>
      <c r="GMU60" s="255"/>
      <c r="GMV60" s="255"/>
      <c r="GMW60" s="255"/>
      <c r="GMX60" s="255"/>
      <c r="GMY60" s="255"/>
      <c r="GMZ60" s="255"/>
      <c r="GNA60" s="255"/>
      <c r="GNB60" s="255"/>
      <c r="GNC60" s="255"/>
      <c r="GND60" s="255"/>
      <c r="GNE60" s="255"/>
      <c r="GNF60" s="255"/>
      <c r="GNG60" s="255"/>
      <c r="GNH60" s="255"/>
      <c r="GNI60" s="255"/>
      <c r="GNJ60" s="255"/>
      <c r="GNK60" s="255"/>
      <c r="GNL60" s="255"/>
      <c r="GNM60" s="255"/>
      <c r="GNN60" s="255"/>
      <c r="GNO60" s="255"/>
      <c r="GNP60" s="255"/>
      <c r="GNQ60" s="255"/>
      <c r="GNR60" s="255"/>
      <c r="GNS60" s="255"/>
      <c r="GNT60" s="255"/>
      <c r="GNU60" s="255"/>
      <c r="GNV60" s="255"/>
      <c r="GNW60" s="255"/>
      <c r="GNX60" s="255"/>
      <c r="GNY60" s="255"/>
      <c r="GNZ60" s="255"/>
      <c r="GOA60" s="255"/>
      <c r="GOB60" s="255"/>
      <c r="GOC60" s="255"/>
      <c r="GOD60" s="255"/>
      <c r="GOE60" s="255"/>
      <c r="GOF60" s="255"/>
      <c r="GOG60" s="255"/>
      <c r="GOH60" s="255"/>
      <c r="GOI60" s="255"/>
      <c r="GOJ60" s="255"/>
      <c r="GOK60" s="255"/>
      <c r="GOL60" s="255"/>
      <c r="GOM60" s="255"/>
      <c r="GON60" s="255"/>
      <c r="GOO60" s="255"/>
      <c r="GOP60" s="255"/>
      <c r="GOQ60" s="255"/>
      <c r="GOR60" s="255"/>
      <c r="GOS60" s="255"/>
      <c r="GOT60" s="255"/>
      <c r="GOU60" s="255"/>
      <c r="GOV60" s="255"/>
      <c r="GOW60" s="255"/>
      <c r="GOX60" s="255"/>
      <c r="GOY60" s="255"/>
      <c r="GOZ60" s="255"/>
      <c r="GPA60" s="255"/>
      <c r="GPB60" s="255"/>
      <c r="GPC60" s="255"/>
      <c r="GPD60" s="255"/>
      <c r="GPE60" s="255"/>
      <c r="GPF60" s="255"/>
      <c r="GPG60" s="255"/>
      <c r="GPH60" s="255"/>
      <c r="GPI60" s="255"/>
      <c r="GPJ60" s="255"/>
      <c r="GPK60" s="255"/>
      <c r="GPL60" s="255"/>
      <c r="GPM60" s="255"/>
      <c r="GPN60" s="255"/>
      <c r="GPO60" s="255"/>
      <c r="GPP60" s="255"/>
      <c r="GPQ60" s="255"/>
      <c r="GPR60" s="255"/>
      <c r="GPS60" s="255"/>
      <c r="GPT60" s="255"/>
      <c r="GPU60" s="255"/>
      <c r="GPV60" s="255"/>
      <c r="GPW60" s="255"/>
      <c r="GPX60" s="255"/>
      <c r="GPY60" s="255"/>
      <c r="GPZ60" s="255"/>
      <c r="GQA60" s="255"/>
      <c r="GQB60" s="255"/>
      <c r="GQC60" s="255"/>
      <c r="GQD60" s="255"/>
      <c r="GQE60" s="255"/>
      <c r="GQF60" s="255"/>
      <c r="GQG60" s="255"/>
      <c r="GQH60" s="255"/>
      <c r="GQI60" s="255"/>
      <c r="GQJ60" s="255"/>
      <c r="GQK60" s="255"/>
      <c r="GQL60" s="255"/>
      <c r="GQM60" s="255"/>
      <c r="GQN60" s="255"/>
      <c r="GQO60" s="255"/>
      <c r="GQP60" s="255"/>
      <c r="GQQ60" s="255"/>
      <c r="GQR60" s="255"/>
      <c r="GQS60" s="255"/>
      <c r="GQT60" s="255"/>
      <c r="GQU60" s="255"/>
      <c r="GQV60" s="255"/>
      <c r="GQW60" s="255"/>
      <c r="GQX60" s="255"/>
      <c r="GQY60" s="255"/>
      <c r="GQZ60" s="255"/>
      <c r="GRA60" s="255"/>
      <c r="GRB60" s="255"/>
      <c r="GRC60" s="255"/>
      <c r="GRD60" s="255"/>
      <c r="GRE60" s="255"/>
      <c r="GRF60" s="255"/>
      <c r="GRG60" s="255"/>
      <c r="GRH60" s="255"/>
      <c r="GRI60" s="255"/>
      <c r="GRJ60" s="255"/>
      <c r="GRK60" s="255"/>
      <c r="GRL60" s="255"/>
      <c r="GRM60" s="255"/>
      <c r="GRN60" s="255"/>
      <c r="GRO60" s="255"/>
      <c r="GRP60" s="255"/>
      <c r="GRQ60" s="255"/>
      <c r="GRR60" s="255"/>
      <c r="GRS60" s="255"/>
      <c r="GRT60" s="255"/>
      <c r="GRU60" s="255"/>
      <c r="GRV60" s="255"/>
      <c r="GRW60" s="255"/>
      <c r="GRX60" s="255"/>
      <c r="GRY60" s="255"/>
      <c r="GRZ60" s="255"/>
      <c r="GSA60" s="255"/>
      <c r="GSB60" s="255"/>
      <c r="GSC60" s="255"/>
      <c r="GSD60" s="255"/>
      <c r="GSE60" s="255"/>
      <c r="GSF60" s="255"/>
      <c r="GSG60" s="255"/>
      <c r="GSH60" s="255"/>
      <c r="GSI60" s="255"/>
      <c r="GSJ60" s="255"/>
      <c r="GSK60" s="255"/>
      <c r="GSL60" s="255"/>
      <c r="GSM60" s="255"/>
      <c r="GSN60" s="255"/>
      <c r="GSO60" s="255"/>
      <c r="GSP60" s="255"/>
      <c r="GSQ60" s="255"/>
      <c r="GSR60" s="255"/>
      <c r="GSS60" s="255"/>
      <c r="GST60" s="255"/>
      <c r="GSU60" s="255"/>
      <c r="GSV60" s="255"/>
      <c r="GSW60" s="255"/>
      <c r="GSX60" s="255"/>
      <c r="GSY60" s="255"/>
      <c r="GSZ60" s="255"/>
      <c r="GTA60" s="255"/>
      <c r="GTB60" s="255"/>
      <c r="GTC60" s="255"/>
      <c r="GTD60" s="255"/>
      <c r="GTE60" s="255"/>
      <c r="GTF60" s="255"/>
      <c r="GTG60" s="255"/>
      <c r="GTH60" s="255"/>
      <c r="GTI60" s="255"/>
      <c r="GTJ60" s="255"/>
      <c r="GTK60" s="255"/>
      <c r="GTL60" s="255"/>
      <c r="GTM60" s="255"/>
      <c r="GTN60" s="255"/>
      <c r="GTO60" s="255"/>
      <c r="GTP60" s="255"/>
      <c r="GTQ60" s="255"/>
      <c r="GTR60" s="255"/>
      <c r="GTS60" s="255"/>
      <c r="GTT60" s="255"/>
      <c r="GTU60" s="255"/>
      <c r="GTV60" s="255"/>
      <c r="GTW60" s="255"/>
      <c r="GTX60" s="255"/>
      <c r="GTY60" s="255"/>
      <c r="GTZ60" s="255"/>
      <c r="GUA60" s="255"/>
      <c r="GUB60" s="255"/>
      <c r="GUC60" s="255"/>
      <c r="GUD60" s="255"/>
      <c r="GUE60" s="255"/>
      <c r="GUF60" s="255"/>
      <c r="GUG60" s="255"/>
      <c r="GUH60" s="255"/>
      <c r="GUI60" s="255"/>
      <c r="GUJ60" s="255"/>
      <c r="GUK60" s="255"/>
      <c r="GUL60" s="255"/>
      <c r="GUM60" s="255"/>
      <c r="GUN60" s="255"/>
      <c r="GUO60" s="255"/>
      <c r="GUP60" s="255"/>
      <c r="GUQ60" s="255"/>
      <c r="GUR60" s="255"/>
      <c r="GUS60" s="255"/>
      <c r="GUT60" s="255"/>
      <c r="GUU60" s="255"/>
      <c r="GUV60" s="255"/>
      <c r="GUW60" s="255"/>
      <c r="GUX60" s="255"/>
      <c r="GUY60" s="255"/>
      <c r="GUZ60" s="255"/>
      <c r="GVA60" s="255"/>
      <c r="GVB60" s="255"/>
      <c r="GVC60" s="255"/>
      <c r="GVD60" s="255"/>
      <c r="GVE60" s="255"/>
      <c r="GVF60" s="255"/>
      <c r="GVG60" s="255"/>
      <c r="GVH60" s="255"/>
      <c r="GVI60" s="255"/>
      <c r="GVJ60" s="255"/>
      <c r="GVK60" s="255"/>
      <c r="GVL60" s="255"/>
      <c r="GVM60" s="255"/>
      <c r="GVN60" s="255"/>
      <c r="GVO60" s="255"/>
      <c r="GVP60" s="255"/>
      <c r="GVQ60" s="255"/>
      <c r="GVR60" s="255"/>
      <c r="GVS60" s="255"/>
      <c r="GVT60" s="255"/>
      <c r="GVU60" s="255"/>
      <c r="GVV60" s="255"/>
      <c r="GVW60" s="255"/>
      <c r="GVX60" s="255"/>
      <c r="GVY60" s="255"/>
      <c r="GVZ60" s="255"/>
      <c r="GWA60" s="255"/>
      <c r="GWB60" s="255"/>
      <c r="GWC60" s="255"/>
      <c r="GWD60" s="255"/>
      <c r="GWE60" s="255"/>
      <c r="GWF60" s="255"/>
      <c r="GWG60" s="255"/>
      <c r="GWH60" s="255"/>
      <c r="GWI60" s="255"/>
      <c r="GWJ60" s="255"/>
      <c r="GWK60" s="255"/>
      <c r="GWL60" s="255"/>
      <c r="GWM60" s="255"/>
      <c r="GWN60" s="255"/>
      <c r="GWO60" s="255"/>
      <c r="GWP60" s="255"/>
      <c r="GWQ60" s="255"/>
      <c r="GWR60" s="255"/>
      <c r="GWS60" s="255"/>
      <c r="GWT60" s="255"/>
      <c r="GWU60" s="255"/>
      <c r="GWV60" s="255"/>
      <c r="GWW60" s="255"/>
      <c r="GWX60" s="255"/>
      <c r="GWY60" s="255"/>
      <c r="GWZ60" s="255"/>
      <c r="GXA60" s="255"/>
      <c r="GXB60" s="255"/>
      <c r="GXC60" s="255"/>
      <c r="GXD60" s="255"/>
      <c r="GXE60" s="255"/>
      <c r="GXF60" s="255"/>
      <c r="GXG60" s="255"/>
      <c r="GXH60" s="255"/>
      <c r="GXI60" s="255"/>
      <c r="GXJ60" s="255"/>
      <c r="GXK60" s="255"/>
      <c r="GXL60" s="255"/>
      <c r="GXM60" s="255"/>
      <c r="GXN60" s="255"/>
      <c r="GXO60" s="255"/>
      <c r="GXP60" s="255"/>
      <c r="GXQ60" s="255"/>
      <c r="GXR60" s="255"/>
      <c r="GXS60" s="255"/>
      <c r="GXT60" s="255"/>
      <c r="GXU60" s="255"/>
      <c r="GXV60" s="255"/>
      <c r="GXW60" s="255"/>
      <c r="GXX60" s="255"/>
      <c r="GXY60" s="255"/>
      <c r="GXZ60" s="255"/>
      <c r="GYA60" s="255"/>
      <c r="GYB60" s="255"/>
      <c r="GYC60" s="255"/>
      <c r="GYD60" s="255"/>
      <c r="GYE60" s="255"/>
      <c r="GYF60" s="255"/>
      <c r="GYG60" s="255"/>
      <c r="GYH60" s="255"/>
      <c r="GYI60" s="255"/>
      <c r="GYJ60" s="255"/>
      <c r="GYK60" s="255"/>
      <c r="GYL60" s="255"/>
      <c r="GYM60" s="255"/>
      <c r="GYN60" s="255"/>
      <c r="GYO60" s="255"/>
      <c r="GYP60" s="255"/>
      <c r="GYQ60" s="255"/>
      <c r="GYR60" s="255"/>
      <c r="GYS60" s="255"/>
      <c r="GYT60" s="255"/>
      <c r="GYU60" s="255"/>
      <c r="GYV60" s="255"/>
      <c r="GYW60" s="255"/>
      <c r="GYX60" s="255"/>
      <c r="GYY60" s="255"/>
      <c r="GYZ60" s="255"/>
      <c r="GZA60" s="255"/>
      <c r="GZB60" s="255"/>
      <c r="GZC60" s="255"/>
      <c r="GZD60" s="255"/>
      <c r="GZE60" s="255"/>
      <c r="GZF60" s="255"/>
      <c r="GZG60" s="255"/>
      <c r="GZH60" s="255"/>
      <c r="GZI60" s="255"/>
      <c r="GZJ60" s="255"/>
      <c r="GZK60" s="255"/>
      <c r="GZL60" s="255"/>
      <c r="GZM60" s="255"/>
      <c r="GZN60" s="255"/>
      <c r="GZO60" s="255"/>
      <c r="GZP60" s="255"/>
      <c r="GZQ60" s="255"/>
      <c r="GZR60" s="255"/>
      <c r="GZS60" s="255"/>
      <c r="GZT60" s="255"/>
      <c r="GZU60" s="255"/>
      <c r="GZV60" s="255"/>
      <c r="GZW60" s="255"/>
      <c r="GZX60" s="255"/>
      <c r="GZY60" s="255"/>
      <c r="GZZ60" s="255"/>
      <c r="HAA60" s="255"/>
      <c r="HAB60" s="255"/>
      <c r="HAC60" s="255"/>
      <c r="HAD60" s="255"/>
      <c r="HAE60" s="255"/>
      <c r="HAF60" s="255"/>
      <c r="HAG60" s="255"/>
      <c r="HAH60" s="255"/>
      <c r="HAI60" s="255"/>
      <c r="HAJ60" s="255"/>
      <c r="HAK60" s="255"/>
      <c r="HAL60" s="255"/>
      <c r="HAM60" s="255"/>
      <c r="HAN60" s="255"/>
      <c r="HAO60" s="255"/>
      <c r="HAP60" s="255"/>
      <c r="HAQ60" s="255"/>
      <c r="HAR60" s="255"/>
      <c r="HAS60" s="255"/>
      <c r="HAT60" s="255"/>
      <c r="HAU60" s="255"/>
      <c r="HAV60" s="255"/>
      <c r="HAW60" s="255"/>
      <c r="HAX60" s="255"/>
      <c r="HAY60" s="255"/>
      <c r="HAZ60" s="255"/>
      <c r="HBA60" s="255"/>
      <c r="HBB60" s="255"/>
      <c r="HBC60" s="255"/>
      <c r="HBD60" s="255"/>
      <c r="HBE60" s="255"/>
      <c r="HBF60" s="255"/>
      <c r="HBG60" s="255"/>
      <c r="HBH60" s="255"/>
      <c r="HBI60" s="255"/>
      <c r="HBJ60" s="255"/>
      <c r="HBK60" s="255"/>
      <c r="HBL60" s="255"/>
      <c r="HBM60" s="255"/>
      <c r="HBN60" s="255"/>
      <c r="HBO60" s="255"/>
      <c r="HBP60" s="255"/>
      <c r="HBQ60" s="255"/>
      <c r="HBR60" s="255"/>
      <c r="HBS60" s="255"/>
      <c r="HBT60" s="255"/>
      <c r="HBU60" s="255"/>
      <c r="HBV60" s="255"/>
      <c r="HBW60" s="255"/>
      <c r="HBX60" s="255"/>
      <c r="HBY60" s="255"/>
      <c r="HBZ60" s="255"/>
      <c r="HCA60" s="255"/>
      <c r="HCB60" s="255"/>
      <c r="HCC60" s="255"/>
      <c r="HCD60" s="255"/>
      <c r="HCE60" s="255"/>
      <c r="HCF60" s="255"/>
      <c r="HCG60" s="255"/>
      <c r="HCH60" s="255"/>
      <c r="HCI60" s="255"/>
      <c r="HCJ60" s="255"/>
      <c r="HCK60" s="255"/>
      <c r="HCL60" s="255"/>
      <c r="HCM60" s="255"/>
      <c r="HCN60" s="255"/>
      <c r="HCO60" s="255"/>
      <c r="HCP60" s="255"/>
      <c r="HCQ60" s="255"/>
      <c r="HCR60" s="255"/>
      <c r="HCS60" s="255"/>
      <c r="HCT60" s="255"/>
      <c r="HCU60" s="255"/>
      <c r="HCV60" s="255"/>
      <c r="HCW60" s="255"/>
      <c r="HCX60" s="255"/>
      <c r="HCY60" s="255"/>
      <c r="HCZ60" s="255"/>
      <c r="HDA60" s="255"/>
      <c r="HDB60" s="255"/>
      <c r="HDC60" s="255"/>
      <c r="HDD60" s="255"/>
      <c r="HDE60" s="255"/>
      <c r="HDF60" s="255"/>
      <c r="HDG60" s="255"/>
      <c r="HDH60" s="255"/>
      <c r="HDI60" s="255"/>
      <c r="HDJ60" s="255"/>
      <c r="HDK60" s="255"/>
      <c r="HDL60" s="255"/>
      <c r="HDM60" s="255"/>
      <c r="HDN60" s="255"/>
      <c r="HDO60" s="255"/>
      <c r="HDP60" s="255"/>
      <c r="HDQ60" s="255"/>
      <c r="HDR60" s="255"/>
      <c r="HDS60" s="255"/>
      <c r="HDT60" s="255"/>
      <c r="HDU60" s="255"/>
      <c r="HDV60" s="255"/>
      <c r="HDW60" s="255"/>
      <c r="HDX60" s="255"/>
      <c r="HDY60" s="255"/>
      <c r="HDZ60" s="255"/>
      <c r="HEA60" s="255"/>
      <c r="HEB60" s="255"/>
      <c r="HEC60" s="255"/>
      <c r="HED60" s="255"/>
      <c r="HEE60" s="255"/>
      <c r="HEF60" s="255"/>
      <c r="HEG60" s="255"/>
      <c r="HEH60" s="255"/>
      <c r="HEI60" s="255"/>
      <c r="HEJ60" s="255"/>
      <c r="HEK60" s="255"/>
      <c r="HEL60" s="255"/>
      <c r="HEM60" s="255"/>
      <c r="HEN60" s="255"/>
      <c r="HEO60" s="255"/>
      <c r="HEP60" s="255"/>
      <c r="HEQ60" s="255"/>
      <c r="HER60" s="255"/>
      <c r="HES60" s="255"/>
      <c r="HET60" s="255"/>
      <c r="HEU60" s="255"/>
      <c r="HEV60" s="255"/>
      <c r="HEW60" s="255"/>
      <c r="HEX60" s="255"/>
      <c r="HEY60" s="255"/>
      <c r="HEZ60" s="255"/>
      <c r="HFA60" s="255"/>
      <c r="HFB60" s="255"/>
      <c r="HFC60" s="255"/>
      <c r="HFD60" s="255"/>
      <c r="HFE60" s="255"/>
      <c r="HFF60" s="255"/>
      <c r="HFG60" s="255"/>
      <c r="HFH60" s="255"/>
      <c r="HFI60" s="255"/>
      <c r="HFJ60" s="255"/>
      <c r="HFK60" s="255"/>
      <c r="HFL60" s="255"/>
      <c r="HFM60" s="255"/>
      <c r="HFN60" s="255"/>
      <c r="HFO60" s="255"/>
      <c r="HFP60" s="255"/>
      <c r="HFQ60" s="255"/>
      <c r="HFR60" s="255"/>
      <c r="HFS60" s="255"/>
      <c r="HFT60" s="255"/>
      <c r="HFU60" s="255"/>
      <c r="HFV60" s="255"/>
      <c r="HFW60" s="255"/>
      <c r="HFX60" s="255"/>
      <c r="HFY60" s="255"/>
      <c r="HFZ60" s="255"/>
      <c r="HGA60" s="255"/>
      <c r="HGB60" s="255"/>
      <c r="HGC60" s="255"/>
      <c r="HGD60" s="255"/>
      <c r="HGE60" s="255"/>
      <c r="HGF60" s="255"/>
      <c r="HGG60" s="255"/>
      <c r="HGH60" s="255"/>
      <c r="HGI60" s="255"/>
      <c r="HGJ60" s="255"/>
      <c r="HGK60" s="255"/>
      <c r="HGL60" s="255"/>
      <c r="HGM60" s="255"/>
      <c r="HGN60" s="255"/>
      <c r="HGO60" s="255"/>
      <c r="HGP60" s="255"/>
      <c r="HGQ60" s="255"/>
      <c r="HGR60" s="255"/>
      <c r="HGS60" s="255"/>
      <c r="HGT60" s="255"/>
      <c r="HGU60" s="255"/>
      <c r="HGV60" s="255"/>
      <c r="HGW60" s="255"/>
      <c r="HGX60" s="255"/>
      <c r="HGY60" s="255"/>
      <c r="HGZ60" s="255"/>
      <c r="HHA60" s="255"/>
      <c r="HHB60" s="255"/>
      <c r="HHC60" s="255"/>
      <c r="HHD60" s="255"/>
      <c r="HHE60" s="255"/>
      <c r="HHF60" s="255"/>
      <c r="HHG60" s="255"/>
      <c r="HHH60" s="255"/>
      <c r="HHI60" s="255"/>
      <c r="HHJ60" s="255"/>
      <c r="HHK60" s="255"/>
      <c r="HHL60" s="255"/>
      <c r="HHM60" s="255"/>
      <c r="HHN60" s="255"/>
      <c r="HHO60" s="255"/>
      <c r="HHP60" s="255"/>
      <c r="HHQ60" s="255"/>
      <c r="HHR60" s="255"/>
      <c r="HHS60" s="255"/>
      <c r="HHT60" s="255"/>
      <c r="HHU60" s="255"/>
      <c r="HHV60" s="255"/>
      <c r="HHW60" s="255"/>
      <c r="HHX60" s="255"/>
      <c r="HHY60" s="255"/>
      <c r="HHZ60" s="255"/>
      <c r="HIA60" s="255"/>
      <c r="HIB60" s="255"/>
      <c r="HIC60" s="255"/>
      <c r="HID60" s="255"/>
      <c r="HIE60" s="255"/>
      <c r="HIF60" s="255"/>
      <c r="HIG60" s="255"/>
      <c r="HIH60" s="255"/>
      <c r="HII60" s="255"/>
      <c r="HIJ60" s="255"/>
      <c r="HIK60" s="255"/>
      <c r="HIL60" s="255"/>
      <c r="HIM60" s="255"/>
      <c r="HIN60" s="255"/>
      <c r="HIO60" s="255"/>
      <c r="HIP60" s="255"/>
      <c r="HIQ60" s="255"/>
      <c r="HIR60" s="255"/>
      <c r="HIS60" s="255"/>
      <c r="HIT60" s="255"/>
      <c r="HIU60" s="255"/>
      <c r="HIV60" s="255"/>
      <c r="HIW60" s="255"/>
      <c r="HIX60" s="255"/>
      <c r="HIY60" s="255"/>
      <c r="HIZ60" s="255"/>
      <c r="HJA60" s="255"/>
      <c r="HJB60" s="255"/>
      <c r="HJC60" s="255"/>
      <c r="HJD60" s="255"/>
      <c r="HJE60" s="255"/>
      <c r="HJF60" s="255"/>
      <c r="HJG60" s="255"/>
      <c r="HJH60" s="255"/>
      <c r="HJI60" s="255"/>
      <c r="HJJ60" s="255"/>
      <c r="HJK60" s="255"/>
      <c r="HJL60" s="255"/>
      <c r="HJM60" s="255"/>
      <c r="HJN60" s="255"/>
      <c r="HJO60" s="255"/>
      <c r="HJP60" s="255"/>
      <c r="HJQ60" s="255"/>
      <c r="HJR60" s="255"/>
      <c r="HJS60" s="255"/>
      <c r="HJT60" s="255"/>
      <c r="HJU60" s="255"/>
      <c r="HJV60" s="255"/>
      <c r="HJW60" s="255"/>
      <c r="HJX60" s="255"/>
      <c r="HJY60" s="255"/>
      <c r="HJZ60" s="255"/>
      <c r="HKA60" s="255"/>
      <c r="HKB60" s="255"/>
      <c r="HKC60" s="255"/>
      <c r="HKD60" s="255"/>
      <c r="HKE60" s="255"/>
      <c r="HKF60" s="255"/>
      <c r="HKG60" s="255"/>
      <c r="HKH60" s="255"/>
      <c r="HKI60" s="255"/>
      <c r="HKJ60" s="255"/>
      <c r="HKK60" s="255"/>
      <c r="HKL60" s="255"/>
      <c r="HKM60" s="255"/>
      <c r="HKN60" s="255"/>
      <c r="HKO60" s="255"/>
      <c r="HKP60" s="255"/>
      <c r="HKQ60" s="255"/>
      <c r="HKR60" s="255"/>
      <c r="HKS60" s="255"/>
      <c r="HKT60" s="255"/>
      <c r="HKU60" s="255"/>
      <c r="HKV60" s="255"/>
      <c r="HKW60" s="255"/>
      <c r="HKX60" s="255"/>
      <c r="HKY60" s="255"/>
      <c r="HKZ60" s="255"/>
      <c r="HLA60" s="255"/>
      <c r="HLB60" s="255"/>
      <c r="HLC60" s="255"/>
      <c r="HLD60" s="255"/>
      <c r="HLE60" s="255"/>
      <c r="HLF60" s="255"/>
      <c r="HLG60" s="255"/>
      <c r="HLH60" s="255"/>
      <c r="HLI60" s="255"/>
      <c r="HLJ60" s="255"/>
      <c r="HLK60" s="255"/>
      <c r="HLL60" s="255"/>
      <c r="HLM60" s="255"/>
      <c r="HLN60" s="255"/>
      <c r="HLO60" s="255"/>
      <c r="HLP60" s="255"/>
      <c r="HLQ60" s="255"/>
      <c r="HLR60" s="255"/>
      <c r="HLS60" s="255"/>
      <c r="HLT60" s="255"/>
      <c r="HLU60" s="255"/>
      <c r="HLV60" s="255"/>
      <c r="HLW60" s="255"/>
      <c r="HLX60" s="255"/>
      <c r="HLY60" s="255"/>
      <c r="HLZ60" s="255"/>
      <c r="HMA60" s="255"/>
      <c r="HMB60" s="255"/>
      <c r="HMC60" s="255"/>
      <c r="HMD60" s="255"/>
      <c r="HME60" s="255"/>
      <c r="HMF60" s="255"/>
      <c r="HMG60" s="255"/>
      <c r="HMH60" s="255"/>
      <c r="HMI60" s="255"/>
      <c r="HMJ60" s="255"/>
      <c r="HMK60" s="255"/>
      <c r="HML60" s="255"/>
      <c r="HMM60" s="255"/>
      <c r="HMN60" s="255"/>
      <c r="HMO60" s="255"/>
      <c r="HMP60" s="255"/>
      <c r="HMQ60" s="255"/>
      <c r="HMR60" s="255"/>
      <c r="HMS60" s="255"/>
      <c r="HMT60" s="255"/>
      <c r="HMU60" s="255"/>
      <c r="HMV60" s="255"/>
      <c r="HMW60" s="255"/>
      <c r="HMX60" s="255"/>
      <c r="HMY60" s="255"/>
      <c r="HMZ60" s="255"/>
      <c r="HNA60" s="255"/>
      <c r="HNB60" s="255"/>
      <c r="HNC60" s="255"/>
      <c r="HND60" s="255"/>
      <c r="HNE60" s="255"/>
      <c r="HNF60" s="255"/>
      <c r="HNG60" s="255"/>
      <c r="HNH60" s="255"/>
      <c r="HNI60" s="255"/>
      <c r="HNJ60" s="255"/>
      <c r="HNK60" s="255"/>
      <c r="HNL60" s="255"/>
      <c r="HNM60" s="255"/>
      <c r="HNN60" s="255"/>
      <c r="HNO60" s="255"/>
      <c r="HNP60" s="255"/>
      <c r="HNQ60" s="255"/>
      <c r="HNR60" s="255"/>
      <c r="HNS60" s="255"/>
      <c r="HNT60" s="255"/>
      <c r="HNU60" s="255"/>
      <c r="HNV60" s="255"/>
      <c r="HNW60" s="255"/>
      <c r="HNX60" s="255"/>
      <c r="HNY60" s="255"/>
      <c r="HNZ60" s="255"/>
      <c r="HOA60" s="255"/>
      <c r="HOB60" s="255"/>
      <c r="HOC60" s="255"/>
      <c r="HOD60" s="255"/>
      <c r="HOE60" s="255"/>
      <c r="HOF60" s="255"/>
      <c r="HOG60" s="255"/>
      <c r="HOH60" s="255"/>
      <c r="HOI60" s="255"/>
      <c r="HOJ60" s="255"/>
      <c r="HOK60" s="255"/>
      <c r="HOL60" s="255"/>
      <c r="HOM60" s="255"/>
      <c r="HON60" s="255"/>
      <c r="HOO60" s="255"/>
      <c r="HOP60" s="255"/>
      <c r="HOQ60" s="255"/>
      <c r="HOR60" s="255"/>
      <c r="HOS60" s="255"/>
      <c r="HOT60" s="255"/>
      <c r="HOU60" s="255"/>
      <c r="HOV60" s="255"/>
      <c r="HOW60" s="255"/>
      <c r="HOX60" s="255"/>
      <c r="HOY60" s="255"/>
      <c r="HOZ60" s="255"/>
      <c r="HPA60" s="255"/>
      <c r="HPB60" s="255"/>
      <c r="HPC60" s="255"/>
      <c r="HPD60" s="255"/>
      <c r="HPE60" s="255"/>
      <c r="HPF60" s="255"/>
      <c r="HPG60" s="255"/>
      <c r="HPH60" s="255"/>
      <c r="HPI60" s="255"/>
      <c r="HPJ60" s="255"/>
      <c r="HPK60" s="255"/>
      <c r="HPL60" s="255"/>
      <c r="HPM60" s="255"/>
      <c r="HPN60" s="255"/>
      <c r="HPO60" s="255"/>
      <c r="HPP60" s="255"/>
      <c r="HPQ60" s="255"/>
      <c r="HPR60" s="255"/>
      <c r="HPS60" s="255"/>
      <c r="HPT60" s="255"/>
      <c r="HPU60" s="255"/>
      <c r="HPV60" s="255"/>
      <c r="HPW60" s="255"/>
      <c r="HPX60" s="255"/>
      <c r="HPY60" s="255"/>
      <c r="HPZ60" s="255"/>
      <c r="HQA60" s="255"/>
      <c r="HQB60" s="255"/>
      <c r="HQC60" s="255"/>
      <c r="HQD60" s="255"/>
      <c r="HQE60" s="255"/>
      <c r="HQF60" s="255"/>
      <c r="HQG60" s="255"/>
      <c r="HQH60" s="255"/>
      <c r="HQI60" s="255"/>
      <c r="HQJ60" s="255"/>
      <c r="HQK60" s="255"/>
      <c r="HQL60" s="255"/>
      <c r="HQM60" s="255"/>
      <c r="HQN60" s="255"/>
      <c r="HQO60" s="255"/>
      <c r="HQP60" s="255"/>
      <c r="HQQ60" s="255"/>
      <c r="HQR60" s="255"/>
      <c r="HQS60" s="255"/>
      <c r="HQT60" s="255"/>
      <c r="HQU60" s="255"/>
      <c r="HQV60" s="255"/>
      <c r="HQW60" s="255"/>
      <c r="HQX60" s="255"/>
      <c r="HQY60" s="255"/>
      <c r="HQZ60" s="255"/>
      <c r="HRA60" s="255"/>
      <c r="HRB60" s="255"/>
      <c r="HRC60" s="255"/>
      <c r="HRD60" s="255"/>
      <c r="HRE60" s="255"/>
      <c r="HRF60" s="255"/>
      <c r="HRG60" s="255"/>
      <c r="HRH60" s="255"/>
      <c r="HRI60" s="255"/>
      <c r="HRJ60" s="255"/>
      <c r="HRK60" s="255"/>
      <c r="HRL60" s="255"/>
      <c r="HRM60" s="255"/>
      <c r="HRN60" s="255"/>
      <c r="HRO60" s="255"/>
      <c r="HRP60" s="255"/>
      <c r="HRQ60" s="255"/>
      <c r="HRR60" s="255"/>
      <c r="HRS60" s="255"/>
      <c r="HRT60" s="255"/>
      <c r="HRU60" s="255"/>
      <c r="HRV60" s="255"/>
      <c r="HRW60" s="255"/>
      <c r="HRX60" s="255"/>
      <c r="HRY60" s="255"/>
      <c r="HRZ60" s="255"/>
      <c r="HSA60" s="255"/>
      <c r="HSB60" s="255"/>
      <c r="HSC60" s="255"/>
      <c r="HSD60" s="255"/>
      <c r="HSE60" s="255"/>
      <c r="HSF60" s="255"/>
      <c r="HSG60" s="255"/>
      <c r="HSH60" s="255"/>
      <c r="HSI60" s="255"/>
      <c r="HSJ60" s="255"/>
      <c r="HSK60" s="255"/>
      <c r="HSL60" s="255"/>
      <c r="HSM60" s="255"/>
      <c r="HSN60" s="255"/>
      <c r="HSO60" s="255"/>
      <c r="HSP60" s="255"/>
      <c r="HSQ60" s="255"/>
      <c r="HSR60" s="255"/>
      <c r="HSS60" s="255"/>
      <c r="HST60" s="255"/>
      <c r="HSU60" s="255"/>
      <c r="HSV60" s="255"/>
      <c r="HSW60" s="255"/>
      <c r="HSX60" s="255"/>
      <c r="HSY60" s="255"/>
      <c r="HSZ60" s="255"/>
      <c r="HTA60" s="255"/>
      <c r="HTB60" s="255"/>
      <c r="HTC60" s="255"/>
      <c r="HTD60" s="255"/>
      <c r="HTE60" s="255"/>
      <c r="HTF60" s="255"/>
      <c r="HTG60" s="255"/>
      <c r="HTH60" s="255"/>
      <c r="HTI60" s="255"/>
      <c r="HTJ60" s="255"/>
      <c r="HTK60" s="255"/>
      <c r="HTL60" s="255"/>
      <c r="HTM60" s="255"/>
      <c r="HTN60" s="255"/>
      <c r="HTO60" s="255"/>
      <c r="HTP60" s="255"/>
      <c r="HTQ60" s="255"/>
      <c r="HTR60" s="255"/>
      <c r="HTS60" s="255"/>
      <c r="HTT60" s="255"/>
      <c r="HTU60" s="255"/>
      <c r="HTV60" s="255"/>
      <c r="HTW60" s="255"/>
      <c r="HTX60" s="255"/>
      <c r="HTY60" s="255"/>
      <c r="HTZ60" s="255"/>
      <c r="HUA60" s="255"/>
      <c r="HUB60" s="255"/>
      <c r="HUC60" s="255"/>
      <c r="HUD60" s="255"/>
      <c r="HUE60" s="255"/>
      <c r="HUF60" s="255"/>
      <c r="HUG60" s="255"/>
      <c r="HUH60" s="255"/>
      <c r="HUI60" s="255"/>
      <c r="HUJ60" s="255"/>
      <c r="HUK60" s="255"/>
      <c r="HUL60" s="255"/>
      <c r="HUM60" s="255"/>
      <c r="HUN60" s="255"/>
      <c r="HUO60" s="255"/>
      <c r="HUP60" s="255"/>
      <c r="HUQ60" s="255"/>
      <c r="HUR60" s="255"/>
      <c r="HUS60" s="255"/>
      <c r="HUT60" s="255"/>
      <c r="HUU60" s="255"/>
      <c r="HUV60" s="255"/>
      <c r="HUW60" s="255"/>
      <c r="HUX60" s="255"/>
      <c r="HUY60" s="255"/>
      <c r="HUZ60" s="255"/>
      <c r="HVA60" s="255"/>
      <c r="HVB60" s="255"/>
      <c r="HVC60" s="255"/>
      <c r="HVD60" s="255"/>
      <c r="HVE60" s="255"/>
      <c r="HVF60" s="255"/>
      <c r="HVG60" s="255"/>
      <c r="HVH60" s="255"/>
      <c r="HVI60" s="255"/>
      <c r="HVJ60" s="255"/>
      <c r="HVK60" s="255"/>
      <c r="HVL60" s="255"/>
      <c r="HVM60" s="255"/>
      <c r="HVN60" s="255"/>
      <c r="HVO60" s="255"/>
      <c r="HVP60" s="255"/>
      <c r="HVQ60" s="255"/>
      <c r="HVR60" s="255"/>
      <c r="HVS60" s="255"/>
      <c r="HVT60" s="255"/>
      <c r="HVU60" s="255"/>
      <c r="HVV60" s="255"/>
      <c r="HVW60" s="255"/>
      <c r="HVX60" s="255"/>
      <c r="HVY60" s="255"/>
      <c r="HVZ60" s="255"/>
      <c r="HWA60" s="255"/>
      <c r="HWB60" s="255"/>
      <c r="HWC60" s="255"/>
      <c r="HWD60" s="255"/>
      <c r="HWE60" s="255"/>
      <c r="HWF60" s="255"/>
      <c r="HWG60" s="255"/>
      <c r="HWH60" s="255"/>
      <c r="HWI60" s="255"/>
      <c r="HWJ60" s="255"/>
      <c r="HWK60" s="255"/>
      <c r="HWL60" s="255"/>
      <c r="HWM60" s="255"/>
      <c r="HWN60" s="255"/>
      <c r="HWO60" s="255"/>
      <c r="HWP60" s="255"/>
      <c r="HWQ60" s="255"/>
      <c r="HWR60" s="255"/>
      <c r="HWS60" s="255"/>
      <c r="HWT60" s="255"/>
      <c r="HWU60" s="255"/>
      <c r="HWV60" s="255"/>
      <c r="HWW60" s="255"/>
      <c r="HWX60" s="255"/>
      <c r="HWY60" s="255"/>
      <c r="HWZ60" s="255"/>
      <c r="HXA60" s="255"/>
      <c r="HXB60" s="255"/>
      <c r="HXC60" s="255"/>
      <c r="HXD60" s="255"/>
      <c r="HXE60" s="255"/>
      <c r="HXF60" s="255"/>
      <c r="HXG60" s="255"/>
      <c r="HXH60" s="255"/>
      <c r="HXI60" s="255"/>
      <c r="HXJ60" s="255"/>
      <c r="HXK60" s="255"/>
      <c r="HXL60" s="255"/>
      <c r="HXM60" s="255"/>
      <c r="HXN60" s="255"/>
      <c r="HXO60" s="255"/>
      <c r="HXP60" s="255"/>
      <c r="HXQ60" s="255"/>
      <c r="HXR60" s="255"/>
      <c r="HXS60" s="255"/>
      <c r="HXT60" s="255"/>
      <c r="HXU60" s="255"/>
      <c r="HXV60" s="255"/>
      <c r="HXW60" s="255"/>
      <c r="HXX60" s="255"/>
      <c r="HXY60" s="255"/>
      <c r="HXZ60" s="255"/>
      <c r="HYA60" s="255"/>
      <c r="HYB60" s="255"/>
      <c r="HYC60" s="255"/>
      <c r="HYD60" s="255"/>
      <c r="HYE60" s="255"/>
      <c r="HYF60" s="255"/>
      <c r="HYG60" s="255"/>
      <c r="HYH60" s="255"/>
      <c r="HYI60" s="255"/>
      <c r="HYJ60" s="255"/>
      <c r="HYK60" s="255"/>
      <c r="HYL60" s="255"/>
      <c r="HYM60" s="255"/>
      <c r="HYN60" s="255"/>
      <c r="HYO60" s="255"/>
      <c r="HYP60" s="255"/>
      <c r="HYQ60" s="255"/>
      <c r="HYR60" s="255"/>
      <c r="HYS60" s="255"/>
      <c r="HYT60" s="255"/>
      <c r="HYU60" s="255"/>
      <c r="HYV60" s="255"/>
      <c r="HYW60" s="255"/>
      <c r="HYX60" s="255"/>
      <c r="HYY60" s="255"/>
      <c r="HYZ60" s="255"/>
      <c r="HZA60" s="255"/>
      <c r="HZB60" s="255"/>
      <c r="HZC60" s="255"/>
      <c r="HZD60" s="255"/>
      <c r="HZE60" s="255"/>
      <c r="HZF60" s="255"/>
      <c r="HZG60" s="255"/>
      <c r="HZH60" s="255"/>
      <c r="HZI60" s="255"/>
      <c r="HZJ60" s="255"/>
      <c r="HZK60" s="255"/>
      <c r="HZL60" s="255"/>
      <c r="HZM60" s="255"/>
      <c r="HZN60" s="255"/>
      <c r="HZO60" s="255"/>
      <c r="HZP60" s="255"/>
      <c r="HZQ60" s="255"/>
      <c r="HZR60" s="255"/>
      <c r="HZS60" s="255"/>
      <c r="HZT60" s="255"/>
      <c r="HZU60" s="255"/>
      <c r="HZV60" s="255"/>
      <c r="HZW60" s="255"/>
      <c r="HZX60" s="255"/>
      <c r="HZY60" s="255"/>
      <c r="HZZ60" s="255"/>
      <c r="IAA60" s="255"/>
      <c r="IAB60" s="255"/>
      <c r="IAC60" s="255"/>
      <c r="IAD60" s="255"/>
      <c r="IAE60" s="255"/>
      <c r="IAF60" s="255"/>
      <c r="IAG60" s="255"/>
      <c r="IAH60" s="255"/>
      <c r="IAI60" s="255"/>
      <c r="IAJ60" s="255"/>
      <c r="IAK60" s="255"/>
      <c r="IAL60" s="255"/>
      <c r="IAM60" s="255"/>
      <c r="IAN60" s="255"/>
      <c r="IAO60" s="255"/>
      <c r="IAP60" s="255"/>
      <c r="IAQ60" s="255"/>
      <c r="IAR60" s="255"/>
      <c r="IAS60" s="255"/>
      <c r="IAT60" s="255"/>
      <c r="IAU60" s="255"/>
      <c r="IAV60" s="255"/>
      <c r="IAW60" s="255"/>
      <c r="IAX60" s="255"/>
      <c r="IAY60" s="255"/>
      <c r="IAZ60" s="255"/>
      <c r="IBA60" s="255"/>
      <c r="IBB60" s="255"/>
      <c r="IBC60" s="255"/>
      <c r="IBD60" s="255"/>
      <c r="IBE60" s="255"/>
      <c r="IBF60" s="255"/>
      <c r="IBG60" s="255"/>
      <c r="IBH60" s="255"/>
      <c r="IBI60" s="255"/>
      <c r="IBJ60" s="255"/>
      <c r="IBK60" s="255"/>
      <c r="IBL60" s="255"/>
      <c r="IBM60" s="255"/>
      <c r="IBN60" s="255"/>
      <c r="IBO60" s="255"/>
      <c r="IBP60" s="255"/>
      <c r="IBQ60" s="255"/>
      <c r="IBR60" s="255"/>
      <c r="IBS60" s="255"/>
      <c r="IBT60" s="255"/>
      <c r="IBU60" s="255"/>
      <c r="IBV60" s="255"/>
      <c r="IBW60" s="255"/>
      <c r="IBX60" s="255"/>
      <c r="IBY60" s="255"/>
      <c r="IBZ60" s="255"/>
      <c r="ICA60" s="255"/>
      <c r="ICB60" s="255"/>
      <c r="ICC60" s="255"/>
      <c r="ICD60" s="255"/>
      <c r="ICE60" s="255"/>
      <c r="ICF60" s="255"/>
      <c r="ICG60" s="255"/>
      <c r="ICH60" s="255"/>
      <c r="ICI60" s="255"/>
      <c r="ICJ60" s="255"/>
      <c r="ICK60" s="255"/>
      <c r="ICL60" s="255"/>
      <c r="ICM60" s="255"/>
      <c r="ICN60" s="255"/>
      <c r="ICO60" s="255"/>
      <c r="ICP60" s="255"/>
      <c r="ICQ60" s="255"/>
      <c r="ICR60" s="255"/>
      <c r="ICS60" s="255"/>
      <c r="ICT60" s="255"/>
      <c r="ICU60" s="255"/>
      <c r="ICV60" s="255"/>
      <c r="ICW60" s="255"/>
      <c r="ICX60" s="255"/>
      <c r="ICY60" s="255"/>
      <c r="ICZ60" s="255"/>
      <c r="IDA60" s="255"/>
      <c r="IDB60" s="255"/>
      <c r="IDC60" s="255"/>
      <c r="IDD60" s="255"/>
      <c r="IDE60" s="255"/>
      <c r="IDF60" s="255"/>
      <c r="IDG60" s="255"/>
      <c r="IDH60" s="255"/>
      <c r="IDI60" s="255"/>
      <c r="IDJ60" s="255"/>
      <c r="IDK60" s="255"/>
      <c r="IDL60" s="255"/>
      <c r="IDM60" s="255"/>
      <c r="IDN60" s="255"/>
      <c r="IDO60" s="255"/>
      <c r="IDP60" s="255"/>
      <c r="IDQ60" s="255"/>
      <c r="IDR60" s="255"/>
      <c r="IDS60" s="255"/>
      <c r="IDT60" s="255"/>
      <c r="IDU60" s="255"/>
      <c r="IDV60" s="255"/>
      <c r="IDW60" s="255"/>
      <c r="IDX60" s="255"/>
      <c r="IDY60" s="255"/>
      <c r="IDZ60" s="255"/>
      <c r="IEA60" s="255"/>
      <c r="IEB60" s="255"/>
      <c r="IEC60" s="255"/>
      <c r="IED60" s="255"/>
      <c r="IEE60" s="255"/>
      <c r="IEF60" s="255"/>
      <c r="IEG60" s="255"/>
      <c r="IEH60" s="255"/>
      <c r="IEI60" s="255"/>
      <c r="IEJ60" s="255"/>
      <c r="IEK60" s="255"/>
      <c r="IEL60" s="255"/>
      <c r="IEM60" s="255"/>
      <c r="IEN60" s="255"/>
      <c r="IEO60" s="255"/>
      <c r="IEP60" s="255"/>
      <c r="IEQ60" s="255"/>
      <c r="IER60" s="255"/>
      <c r="IES60" s="255"/>
      <c r="IET60" s="255"/>
      <c r="IEU60" s="255"/>
      <c r="IEV60" s="255"/>
      <c r="IEW60" s="255"/>
      <c r="IEX60" s="255"/>
      <c r="IEY60" s="255"/>
      <c r="IEZ60" s="255"/>
      <c r="IFA60" s="255"/>
      <c r="IFB60" s="255"/>
      <c r="IFC60" s="255"/>
      <c r="IFD60" s="255"/>
      <c r="IFE60" s="255"/>
      <c r="IFF60" s="255"/>
      <c r="IFG60" s="255"/>
      <c r="IFH60" s="255"/>
      <c r="IFI60" s="255"/>
      <c r="IFJ60" s="255"/>
      <c r="IFK60" s="255"/>
      <c r="IFL60" s="255"/>
      <c r="IFM60" s="255"/>
      <c r="IFN60" s="255"/>
      <c r="IFO60" s="255"/>
      <c r="IFP60" s="255"/>
      <c r="IFQ60" s="255"/>
      <c r="IFR60" s="255"/>
      <c r="IFS60" s="255"/>
      <c r="IFT60" s="255"/>
      <c r="IFU60" s="255"/>
      <c r="IFV60" s="255"/>
      <c r="IFW60" s="255"/>
      <c r="IFX60" s="255"/>
      <c r="IFY60" s="255"/>
      <c r="IFZ60" s="255"/>
      <c r="IGA60" s="255"/>
      <c r="IGB60" s="255"/>
      <c r="IGC60" s="255"/>
      <c r="IGD60" s="255"/>
      <c r="IGE60" s="255"/>
      <c r="IGF60" s="255"/>
      <c r="IGG60" s="255"/>
      <c r="IGH60" s="255"/>
      <c r="IGI60" s="255"/>
      <c r="IGJ60" s="255"/>
      <c r="IGK60" s="255"/>
      <c r="IGL60" s="255"/>
      <c r="IGM60" s="255"/>
      <c r="IGN60" s="255"/>
      <c r="IGO60" s="255"/>
      <c r="IGP60" s="255"/>
      <c r="IGQ60" s="255"/>
      <c r="IGR60" s="255"/>
      <c r="IGS60" s="255"/>
      <c r="IGT60" s="255"/>
      <c r="IGU60" s="255"/>
      <c r="IGV60" s="255"/>
      <c r="IGW60" s="255"/>
      <c r="IGX60" s="255"/>
      <c r="IGY60" s="255"/>
      <c r="IGZ60" s="255"/>
      <c r="IHA60" s="255"/>
      <c r="IHB60" s="255"/>
      <c r="IHC60" s="255"/>
      <c r="IHD60" s="255"/>
      <c r="IHE60" s="255"/>
      <c r="IHF60" s="255"/>
      <c r="IHG60" s="255"/>
      <c r="IHH60" s="255"/>
      <c r="IHI60" s="255"/>
      <c r="IHJ60" s="255"/>
      <c r="IHK60" s="255"/>
      <c r="IHL60" s="255"/>
      <c r="IHM60" s="255"/>
      <c r="IHN60" s="255"/>
      <c r="IHO60" s="255"/>
      <c r="IHP60" s="255"/>
      <c r="IHQ60" s="255"/>
      <c r="IHR60" s="255"/>
      <c r="IHS60" s="255"/>
      <c r="IHT60" s="255"/>
      <c r="IHU60" s="255"/>
      <c r="IHV60" s="255"/>
      <c r="IHW60" s="255"/>
      <c r="IHX60" s="255"/>
      <c r="IHY60" s="255"/>
      <c r="IHZ60" s="255"/>
      <c r="IIA60" s="255"/>
      <c r="IIB60" s="255"/>
      <c r="IIC60" s="255"/>
      <c r="IID60" s="255"/>
      <c r="IIE60" s="255"/>
      <c r="IIF60" s="255"/>
      <c r="IIG60" s="255"/>
      <c r="IIH60" s="255"/>
      <c r="III60" s="255"/>
      <c r="IIJ60" s="255"/>
      <c r="IIK60" s="255"/>
      <c r="IIL60" s="255"/>
      <c r="IIM60" s="255"/>
      <c r="IIN60" s="255"/>
      <c r="IIO60" s="255"/>
      <c r="IIP60" s="255"/>
      <c r="IIQ60" s="255"/>
      <c r="IIR60" s="255"/>
      <c r="IIS60" s="255"/>
      <c r="IIT60" s="255"/>
      <c r="IIU60" s="255"/>
      <c r="IIV60" s="255"/>
      <c r="IIW60" s="255"/>
      <c r="IIX60" s="255"/>
      <c r="IIY60" s="255"/>
      <c r="IIZ60" s="255"/>
      <c r="IJA60" s="255"/>
      <c r="IJB60" s="255"/>
      <c r="IJC60" s="255"/>
      <c r="IJD60" s="255"/>
      <c r="IJE60" s="255"/>
      <c r="IJF60" s="255"/>
      <c r="IJG60" s="255"/>
      <c r="IJH60" s="255"/>
      <c r="IJI60" s="255"/>
      <c r="IJJ60" s="255"/>
      <c r="IJK60" s="255"/>
      <c r="IJL60" s="255"/>
      <c r="IJM60" s="255"/>
      <c r="IJN60" s="255"/>
      <c r="IJO60" s="255"/>
      <c r="IJP60" s="255"/>
      <c r="IJQ60" s="255"/>
      <c r="IJR60" s="255"/>
      <c r="IJS60" s="255"/>
      <c r="IJT60" s="255"/>
      <c r="IJU60" s="255"/>
      <c r="IJV60" s="255"/>
      <c r="IJW60" s="255"/>
      <c r="IJX60" s="255"/>
      <c r="IJY60" s="255"/>
      <c r="IJZ60" s="255"/>
      <c r="IKA60" s="255"/>
      <c r="IKB60" s="255"/>
      <c r="IKC60" s="255"/>
      <c r="IKD60" s="255"/>
      <c r="IKE60" s="255"/>
      <c r="IKF60" s="255"/>
      <c r="IKG60" s="255"/>
      <c r="IKH60" s="255"/>
      <c r="IKI60" s="255"/>
      <c r="IKJ60" s="255"/>
      <c r="IKK60" s="255"/>
      <c r="IKL60" s="255"/>
      <c r="IKM60" s="255"/>
      <c r="IKN60" s="255"/>
      <c r="IKO60" s="255"/>
      <c r="IKP60" s="255"/>
      <c r="IKQ60" s="255"/>
      <c r="IKR60" s="255"/>
      <c r="IKS60" s="255"/>
      <c r="IKT60" s="255"/>
      <c r="IKU60" s="255"/>
      <c r="IKV60" s="255"/>
      <c r="IKW60" s="255"/>
      <c r="IKX60" s="255"/>
      <c r="IKY60" s="255"/>
      <c r="IKZ60" s="255"/>
      <c r="ILA60" s="255"/>
      <c r="ILB60" s="255"/>
      <c r="ILC60" s="255"/>
      <c r="ILD60" s="255"/>
      <c r="ILE60" s="255"/>
      <c r="ILF60" s="255"/>
      <c r="ILG60" s="255"/>
      <c r="ILH60" s="255"/>
      <c r="ILI60" s="255"/>
      <c r="ILJ60" s="255"/>
      <c r="ILK60" s="255"/>
      <c r="ILL60" s="255"/>
      <c r="ILM60" s="255"/>
      <c r="ILN60" s="255"/>
      <c r="ILO60" s="255"/>
      <c r="ILP60" s="255"/>
      <c r="ILQ60" s="255"/>
      <c r="ILR60" s="255"/>
      <c r="ILS60" s="255"/>
      <c r="ILT60" s="255"/>
      <c r="ILU60" s="255"/>
      <c r="ILV60" s="255"/>
      <c r="ILW60" s="255"/>
      <c r="ILX60" s="255"/>
      <c r="ILY60" s="255"/>
      <c r="ILZ60" s="255"/>
      <c r="IMA60" s="255"/>
      <c r="IMB60" s="255"/>
      <c r="IMC60" s="255"/>
      <c r="IMD60" s="255"/>
      <c r="IME60" s="255"/>
      <c r="IMF60" s="255"/>
      <c r="IMG60" s="255"/>
      <c r="IMH60" s="255"/>
      <c r="IMI60" s="255"/>
      <c r="IMJ60" s="255"/>
      <c r="IMK60" s="255"/>
      <c r="IML60" s="255"/>
      <c r="IMM60" s="255"/>
      <c r="IMN60" s="255"/>
      <c r="IMO60" s="255"/>
      <c r="IMP60" s="255"/>
      <c r="IMQ60" s="255"/>
      <c r="IMR60" s="255"/>
      <c r="IMS60" s="255"/>
      <c r="IMT60" s="255"/>
      <c r="IMU60" s="255"/>
      <c r="IMV60" s="255"/>
      <c r="IMW60" s="255"/>
      <c r="IMX60" s="255"/>
      <c r="IMY60" s="255"/>
      <c r="IMZ60" s="255"/>
      <c r="INA60" s="255"/>
      <c r="INB60" s="255"/>
      <c r="INC60" s="255"/>
      <c r="IND60" s="255"/>
      <c r="INE60" s="255"/>
      <c r="INF60" s="255"/>
      <c r="ING60" s="255"/>
      <c r="INH60" s="255"/>
      <c r="INI60" s="255"/>
      <c r="INJ60" s="255"/>
      <c r="INK60" s="255"/>
      <c r="INL60" s="255"/>
      <c r="INM60" s="255"/>
      <c r="INN60" s="255"/>
      <c r="INO60" s="255"/>
      <c r="INP60" s="255"/>
      <c r="INQ60" s="255"/>
      <c r="INR60" s="255"/>
      <c r="INS60" s="255"/>
      <c r="INT60" s="255"/>
      <c r="INU60" s="255"/>
      <c r="INV60" s="255"/>
      <c r="INW60" s="255"/>
      <c r="INX60" s="255"/>
      <c r="INY60" s="255"/>
      <c r="INZ60" s="255"/>
      <c r="IOA60" s="255"/>
      <c r="IOB60" s="255"/>
      <c r="IOC60" s="255"/>
      <c r="IOD60" s="255"/>
      <c r="IOE60" s="255"/>
      <c r="IOF60" s="255"/>
      <c r="IOG60" s="255"/>
      <c r="IOH60" s="255"/>
      <c r="IOI60" s="255"/>
      <c r="IOJ60" s="255"/>
      <c r="IOK60" s="255"/>
      <c r="IOL60" s="255"/>
      <c r="IOM60" s="255"/>
      <c r="ION60" s="255"/>
      <c r="IOO60" s="255"/>
      <c r="IOP60" s="255"/>
      <c r="IOQ60" s="255"/>
      <c r="IOR60" s="255"/>
      <c r="IOS60" s="255"/>
      <c r="IOT60" s="255"/>
      <c r="IOU60" s="255"/>
      <c r="IOV60" s="255"/>
      <c r="IOW60" s="255"/>
      <c r="IOX60" s="255"/>
      <c r="IOY60" s="255"/>
      <c r="IOZ60" s="255"/>
      <c r="IPA60" s="255"/>
      <c r="IPB60" s="255"/>
      <c r="IPC60" s="255"/>
      <c r="IPD60" s="255"/>
      <c r="IPE60" s="255"/>
      <c r="IPF60" s="255"/>
      <c r="IPG60" s="255"/>
      <c r="IPH60" s="255"/>
      <c r="IPI60" s="255"/>
      <c r="IPJ60" s="255"/>
      <c r="IPK60" s="255"/>
      <c r="IPL60" s="255"/>
      <c r="IPM60" s="255"/>
      <c r="IPN60" s="255"/>
      <c r="IPO60" s="255"/>
      <c r="IPP60" s="255"/>
      <c r="IPQ60" s="255"/>
      <c r="IPR60" s="255"/>
      <c r="IPS60" s="255"/>
      <c r="IPT60" s="255"/>
      <c r="IPU60" s="255"/>
      <c r="IPV60" s="255"/>
      <c r="IPW60" s="255"/>
      <c r="IPX60" s="255"/>
      <c r="IPY60" s="255"/>
      <c r="IPZ60" s="255"/>
      <c r="IQA60" s="255"/>
      <c r="IQB60" s="255"/>
      <c r="IQC60" s="255"/>
      <c r="IQD60" s="255"/>
      <c r="IQE60" s="255"/>
      <c r="IQF60" s="255"/>
      <c r="IQG60" s="255"/>
      <c r="IQH60" s="255"/>
      <c r="IQI60" s="255"/>
      <c r="IQJ60" s="255"/>
      <c r="IQK60" s="255"/>
      <c r="IQL60" s="255"/>
      <c r="IQM60" s="255"/>
      <c r="IQN60" s="255"/>
      <c r="IQO60" s="255"/>
      <c r="IQP60" s="255"/>
      <c r="IQQ60" s="255"/>
      <c r="IQR60" s="255"/>
      <c r="IQS60" s="255"/>
      <c r="IQT60" s="255"/>
      <c r="IQU60" s="255"/>
      <c r="IQV60" s="255"/>
      <c r="IQW60" s="255"/>
      <c r="IQX60" s="255"/>
      <c r="IQY60" s="255"/>
      <c r="IQZ60" s="255"/>
      <c r="IRA60" s="255"/>
      <c r="IRB60" s="255"/>
      <c r="IRC60" s="255"/>
      <c r="IRD60" s="255"/>
      <c r="IRE60" s="255"/>
      <c r="IRF60" s="255"/>
      <c r="IRG60" s="255"/>
      <c r="IRH60" s="255"/>
      <c r="IRI60" s="255"/>
      <c r="IRJ60" s="255"/>
      <c r="IRK60" s="255"/>
      <c r="IRL60" s="255"/>
      <c r="IRM60" s="255"/>
      <c r="IRN60" s="255"/>
      <c r="IRO60" s="255"/>
      <c r="IRP60" s="255"/>
      <c r="IRQ60" s="255"/>
      <c r="IRR60" s="255"/>
      <c r="IRS60" s="255"/>
      <c r="IRT60" s="255"/>
      <c r="IRU60" s="255"/>
      <c r="IRV60" s="255"/>
      <c r="IRW60" s="255"/>
      <c r="IRX60" s="255"/>
      <c r="IRY60" s="255"/>
      <c r="IRZ60" s="255"/>
      <c r="ISA60" s="255"/>
      <c r="ISB60" s="255"/>
      <c r="ISC60" s="255"/>
      <c r="ISD60" s="255"/>
      <c r="ISE60" s="255"/>
      <c r="ISF60" s="255"/>
      <c r="ISG60" s="255"/>
      <c r="ISH60" s="255"/>
      <c r="ISI60" s="255"/>
      <c r="ISJ60" s="255"/>
      <c r="ISK60" s="255"/>
      <c r="ISL60" s="255"/>
      <c r="ISM60" s="255"/>
      <c r="ISN60" s="255"/>
      <c r="ISO60" s="255"/>
      <c r="ISP60" s="255"/>
      <c r="ISQ60" s="255"/>
      <c r="ISR60" s="255"/>
      <c r="ISS60" s="255"/>
      <c r="IST60" s="255"/>
      <c r="ISU60" s="255"/>
      <c r="ISV60" s="255"/>
      <c r="ISW60" s="255"/>
      <c r="ISX60" s="255"/>
      <c r="ISY60" s="255"/>
      <c r="ISZ60" s="255"/>
      <c r="ITA60" s="255"/>
      <c r="ITB60" s="255"/>
      <c r="ITC60" s="255"/>
      <c r="ITD60" s="255"/>
      <c r="ITE60" s="255"/>
      <c r="ITF60" s="255"/>
      <c r="ITG60" s="255"/>
      <c r="ITH60" s="255"/>
      <c r="ITI60" s="255"/>
      <c r="ITJ60" s="255"/>
      <c r="ITK60" s="255"/>
      <c r="ITL60" s="255"/>
      <c r="ITM60" s="255"/>
      <c r="ITN60" s="255"/>
      <c r="ITO60" s="255"/>
      <c r="ITP60" s="255"/>
      <c r="ITQ60" s="255"/>
      <c r="ITR60" s="255"/>
      <c r="ITS60" s="255"/>
      <c r="ITT60" s="255"/>
      <c r="ITU60" s="255"/>
      <c r="ITV60" s="255"/>
      <c r="ITW60" s="255"/>
      <c r="ITX60" s="255"/>
      <c r="ITY60" s="255"/>
      <c r="ITZ60" s="255"/>
      <c r="IUA60" s="255"/>
      <c r="IUB60" s="255"/>
      <c r="IUC60" s="255"/>
      <c r="IUD60" s="255"/>
      <c r="IUE60" s="255"/>
      <c r="IUF60" s="255"/>
      <c r="IUG60" s="255"/>
      <c r="IUH60" s="255"/>
      <c r="IUI60" s="255"/>
      <c r="IUJ60" s="255"/>
      <c r="IUK60" s="255"/>
      <c r="IUL60" s="255"/>
      <c r="IUM60" s="255"/>
      <c r="IUN60" s="255"/>
      <c r="IUO60" s="255"/>
      <c r="IUP60" s="255"/>
      <c r="IUQ60" s="255"/>
      <c r="IUR60" s="255"/>
      <c r="IUS60" s="255"/>
      <c r="IUT60" s="255"/>
      <c r="IUU60" s="255"/>
      <c r="IUV60" s="255"/>
      <c r="IUW60" s="255"/>
      <c r="IUX60" s="255"/>
      <c r="IUY60" s="255"/>
      <c r="IUZ60" s="255"/>
      <c r="IVA60" s="255"/>
      <c r="IVB60" s="255"/>
      <c r="IVC60" s="255"/>
      <c r="IVD60" s="255"/>
      <c r="IVE60" s="255"/>
      <c r="IVF60" s="255"/>
      <c r="IVG60" s="255"/>
      <c r="IVH60" s="255"/>
      <c r="IVI60" s="255"/>
      <c r="IVJ60" s="255"/>
      <c r="IVK60" s="255"/>
      <c r="IVL60" s="255"/>
      <c r="IVM60" s="255"/>
      <c r="IVN60" s="255"/>
      <c r="IVO60" s="255"/>
      <c r="IVP60" s="255"/>
      <c r="IVQ60" s="255"/>
      <c r="IVR60" s="255"/>
      <c r="IVS60" s="255"/>
      <c r="IVT60" s="255"/>
      <c r="IVU60" s="255"/>
      <c r="IVV60" s="255"/>
      <c r="IVW60" s="255"/>
      <c r="IVX60" s="255"/>
      <c r="IVY60" s="255"/>
      <c r="IVZ60" s="255"/>
      <c r="IWA60" s="255"/>
      <c r="IWB60" s="255"/>
      <c r="IWC60" s="255"/>
      <c r="IWD60" s="255"/>
      <c r="IWE60" s="255"/>
      <c r="IWF60" s="255"/>
      <c r="IWG60" s="255"/>
      <c r="IWH60" s="255"/>
      <c r="IWI60" s="255"/>
      <c r="IWJ60" s="255"/>
      <c r="IWK60" s="255"/>
      <c r="IWL60" s="255"/>
      <c r="IWM60" s="255"/>
      <c r="IWN60" s="255"/>
      <c r="IWO60" s="255"/>
      <c r="IWP60" s="255"/>
      <c r="IWQ60" s="255"/>
      <c r="IWR60" s="255"/>
      <c r="IWS60" s="255"/>
      <c r="IWT60" s="255"/>
      <c r="IWU60" s="255"/>
      <c r="IWV60" s="255"/>
      <c r="IWW60" s="255"/>
      <c r="IWX60" s="255"/>
      <c r="IWY60" s="255"/>
      <c r="IWZ60" s="255"/>
      <c r="IXA60" s="255"/>
      <c r="IXB60" s="255"/>
      <c r="IXC60" s="255"/>
      <c r="IXD60" s="255"/>
      <c r="IXE60" s="255"/>
      <c r="IXF60" s="255"/>
      <c r="IXG60" s="255"/>
      <c r="IXH60" s="255"/>
      <c r="IXI60" s="255"/>
      <c r="IXJ60" s="255"/>
      <c r="IXK60" s="255"/>
      <c r="IXL60" s="255"/>
      <c r="IXM60" s="255"/>
      <c r="IXN60" s="255"/>
      <c r="IXO60" s="255"/>
      <c r="IXP60" s="255"/>
      <c r="IXQ60" s="255"/>
      <c r="IXR60" s="255"/>
      <c r="IXS60" s="255"/>
      <c r="IXT60" s="255"/>
      <c r="IXU60" s="255"/>
      <c r="IXV60" s="255"/>
      <c r="IXW60" s="255"/>
      <c r="IXX60" s="255"/>
      <c r="IXY60" s="255"/>
      <c r="IXZ60" s="255"/>
      <c r="IYA60" s="255"/>
      <c r="IYB60" s="255"/>
      <c r="IYC60" s="255"/>
      <c r="IYD60" s="255"/>
      <c r="IYE60" s="255"/>
      <c r="IYF60" s="255"/>
      <c r="IYG60" s="255"/>
      <c r="IYH60" s="255"/>
      <c r="IYI60" s="255"/>
      <c r="IYJ60" s="255"/>
      <c r="IYK60" s="255"/>
      <c r="IYL60" s="255"/>
      <c r="IYM60" s="255"/>
      <c r="IYN60" s="255"/>
      <c r="IYO60" s="255"/>
      <c r="IYP60" s="255"/>
      <c r="IYQ60" s="255"/>
      <c r="IYR60" s="255"/>
      <c r="IYS60" s="255"/>
      <c r="IYT60" s="255"/>
      <c r="IYU60" s="255"/>
      <c r="IYV60" s="255"/>
      <c r="IYW60" s="255"/>
      <c r="IYX60" s="255"/>
      <c r="IYY60" s="255"/>
      <c r="IYZ60" s="255"/>
      <c r="IZA60" s="255"/>
      <c r="IZB60" s="255"/>
      <c r="IZC60" s="255"/>
      <c r="IZD60" s="255"/>
      <c r="IZE60" s="255"/>
      <c r="IZF60" s="255"/>
      <c r="IZG60" s="255"/>
      <c r="IZH60" s="255"/>
      <c r="IZI60" s="255"/>
      <c r="IZJ60" s="255"/>
      <c r="IZK60" s="255"/>
      <c r="IZL60" s="255"/>
      <c r="IZM60" s="255"/>
      <c r="IZN60" s="255"/>
      <c r="IZO60" s="255"/>
      <c r="IZP60" s="255"/>
      <c r="IZQ60" s="255"/>
      <c r="IZR60" s="255"/>
      <c r="IZS60" s="255"/>
      <c r="IZT60" s="255"/>
      <c r="IZU60" s="255"/>
      <c r="IZV60" s="255"/>
      <c r="IZW60" s="255"/>
      <c r="IZX60" s="255"/>
      <c r="IZY60" s="255"/>
      <c r="IZZ60" s="255"/>
      <c r="JAA60" s="255"/>
      <c r="JAB60" s="255"/>
      <c r="JAC60" s="255"/>
      <c r="JAD60" s="255"/>
      <c r="JAE60" s="255"/>
      <c r="JAF60" s="255"/>
      <c r="JAG60" s="255"/>
      <c r="JAH60" s="255"/>
      <c r="JAI60" s="255"/>
      <c r="JAJ60" s="255"/>
      <c r="JAK60" s="255"/>
      <c r="JAL60" s="255"/>
      <c r="JAM60" s="255"/>
      <c r="JAN60" s="255"/>
      <c r="JAO60" s="255"/>
      <c r="JAP60" s="255"/>
      <c r="JAQ60" s="255"/>
      <c r="JAR60" s="255"/>
      <c r="JAS60" s="255"/>
      <c r="JAT60" s="255"/>
      <c r="JAU60" s="255"/>
      <c r="JAV60" s="255"/>
      <c r="JAW60" s="255"/>
      <c r="JAX60" s="255"/>
      <c r="JAY60" s="255"/>
      <c r="JAZ60" s="255"/>
      <c r="JBA60" s="255"/>
      <c r="JBB60" s="255"/>
      <c r="JBC60" s="255"/>
      <c r="JBD60" s="255"/>
      <c r="JBE60" s="255"/>
      <c r="JBF60" s="255"/>
      <c r="JBG60" s="255"/>
      <c r="JBH60" s="255"/>
      <c r="JBI60" s="255"/>
      <c r="JBJ60" s="255"/>
      <c r="JBK60" s="255"/>
      <c r="JBL60" s="255"/>
      <c r="JBM60" s="255"/>
      <c r="JBN60" s="255"/>
      <c r="JBO60" s="255"/>
      <c r="JBP60" s="255"/>
      <c r="JBQ60" s="255"/>
      <c r="JBR60" s="255"/>
      <c r="JBS60" s="255"/>
      <c r="JBT60" s="255"/>
      <c r="JBU60" s="255"/>
      <c r="JBV60" s="255"/>
      <c r="JBW60" s="255"/>
      <c r="JBX60" s="255"/>
      <c r="JBY60" s="255"/>
      <c r="JBZ60" s="255"/>
      <c r="JCA60" s="255"/>
      <c r="JCB60" s="255"/>
      <c r="JCC60" s="255"/>
      <c r="JCD60" s="255"/>
      <c r="JCE60" s="255"/>
      <c r="JCF60" s="255"/>
      <c r="JCG60" s="255"/>
      <c r="JCH60" s="255"/>
      <c r="JCI60" s="255"/>
      <c r="JCJ60" s="255"/>
      <c r="JCK60" s="255"/>
      <c r="JCL60" s="255"/>
      <c r="JCM60" s="255"/>
      <c r="JCN60" s="255"/>
      <c r="JCO60" s="255"/>
      <c r="JCP60" s="255"/>
      <c r="JCQ60" s="255"/>
      <c r="JCR60" s="255"/>
      <c r="JCS60" s="255"/>
      <c r="JCT60" s="255"/>
      <c r="JCU60" s="255"/>
      <c r="JCV60" s="255"/>
      <c r="JCW60" s="255"/>
      <c r="JCX60" s="255"/>
      <c r="JCY60" s="255"/>
      <c r="JCZ60" s="255"/>
      <c r="JDA60" s="255"/>
      <c r="JDB60" s="255"/>
      <c r="JDC60" s="255"/>
      <c r="JDD60" s="255"/>
      <c r="JDE60" s="255"/>
      <c r="JDF60" s="255"/>
      <c r="JDG60" s="255"/>
      <c r="JDH60" s="255"/>
      <c r="JDI60" s="255"/>
      <c r="JDJ60" s="255"/>
      <c r="JDK60" s="255"/>
      <c r="JDL60" s="255"/>
      <c r="JDM60" s="255"/>
      <c r="JDN60" s="255"/>
      <c r="JDO60" s="255"/>
      <c r="JDP60" s="255"/>
      <c r="JDQ60" s="255"/>
      <c r="JDR60" s="255"/>
      <c r="JDS60" s="255"/>
      <c r="JDT60" s="255"/>
      <c r="JDU60" s="255"/>
      <c r="JDV60" s="255"/>
      <c r="JDW60" s="255"/>
      <c r="JDX60" s="255"/>
      <c r="JDY60" s="255"/>
      <c r="JDZ60" s="255"/>
      <c r="JEA60" s="255"/>
      <c r="JEB60" s="255"/>
      <c r="JEC60" s="255"/>
      <c r="JED60" s="255"/>
      <c r="JEE60" s="255"/>
      <c r="JEF60" s="255"/>
      <c r="JEG60" s="255"/>
      <c r="JEH60" s="255"/>
      <c r="JEI60" s="255"/>
      <c r="JEJ60" s="255"/>
      <c r="JEK60" s="255"/>
      <c r="JEL60" s="255"/>
      <c r="JEM60" s="255"/>
      <c r="JEN60" s="255"/>
      <c r="JEO60" s="255"/>
      <c r="JEP60" s="255"/>
      <c r="JEQ60" s="255"/>
      <c r="JER60" s="255"/>
      <c r="JES60" s="255"/>
      <c r="JET60" s="255"/>
      <c r="JEU60" s="255"/>
      <c r="JEV60" s="255"/>
      <c r="JEW60" s="255"/>
      <c r="JEX60" s="255"/>
      <c r="JEY60" s="255"/>
      <c r="JEZ60" s="255"/>
      <c r="JFA60" s="255"/>
      <c r="JFB60" s="255"/>
      <c r="JFC60" s="255"/>
      <c r="JFD60" s="255"/>
      <c r="JFE60" s="255"/>
      <c r="JFF60" s="255"/>
      <c r="JFG60" s="255"/>
      <c r="JFH60" s="255"/>
      <c r="JFI60" s="255"/>
      <c r="JFJ60" s="255"/>
      <c r="JFK60" s="255"/>
      <c r="JFL60" s="255"/>
      <c r="JFM60" s="255"/>
      <c r="JFN60" s="255"/>
      <c r="JFO60" s="255"/>
      <c r="JFP60" s="255"/>
      <c r="JFQ60" s="255"/>
      <c r="JFR60" s="255"/>
      <c r="JFS60" s="255"/>
      <c r="JFT60" s="255"/>
      <c r="JFU60" s="255"/>
      <c r="JFV60" s="255"/>
      <c r="JFW60" s="255"/>
      <c r="JFX60" s="255"/>
      <c r="JFY60" s="255"/>
      <c r="JFZ60" s="255"/>
      <c r="JGA60" s="255"/>
      <c r="JGB60" s="255"/>
      <c r="JGC60" s="255"/>
      <c r="JGD60" s="255"/>
      <c r="JGE60" s="255"/>
      <c r="JGF60" s="255"/>
      <c r="JGG60" s="255"/>
      <c r="JGH60" s="255"/>
      <c r="JGI60" s="255"/>
      <c r="JGJ60" s="255"/>
      <c r="JGK60" s="255"/>
      <c r="JGL60" s="255"/>
      <c r="JGM60" s="255"/>
      <c r="JGN60" s="255"/>
      <c r="JGO60" s="255"/>
      <c r="JGP60" s="255"/>
      <c r="JGQ60" s="255"/>
      <c r="JGR60" s="255"/>
      <c r="JGS60" s="255"/>
      <c r="JGT60" s="255"/>
      <c r="JGU60" s="255"/>
      <c r="JGV60" s="255"/>
      <c r="JGW60" s="255"/>
      <c r="JGX60" s="255"/>
      <c r="JGY60" s="255"/>
      <c r="JGZ60" s="255"/>
      <c r="JHA60" s="255"/>
      <c r="JHB60" s="255"/>
      <c r="JHC60" s="255"/>
      <c r="JHD60" s="255"/>
      <c r="JHE60" s="255"/>
      <c r="JHF60" s="255"/>
      <c r="JHG60" s="255"/>
      <c r="JHH60" s="255"/>
      <c r="JHI60" s="255"/>
      <c r="JHJ60" s="255"/>
      <c r="JHK60" s="255"/>
      <c r="JHL60" s="255"/>
      <c r="JHM60" s="255"/>
      <c r="JHN60" s="255"/>
      <c r="JHO60" s="255"/>
      <c r="JHP60" s="255"/>
      <c r="JHQ60" s="255"/>
      <c r="JHR60" s="255"/>
      <c r="JHS60" s="255"/>
      <c r="JHT60" s="255"/>
      <c r="JHU60" s="255"/>
      <c r="JHV60" s="255"/>
      <c r="JHW60" s="255"/>
      <c r="JHX60" s="255"/>
      <c r="JHY60" s="255"/>
      <c r="JHZ60" s="255"/>
      <c r="JIA60" s="255"/>
      <c r="JIB60" s="255"/>
      <c r="JIC60" s="255"/>
      <c r="JID60" s="255"/>
      <c r="JIE60" s="255"/>
      <c r="JIF60" s="255"/>
      <c r="JIG60" s="255"/>
      <c r="JIH60" s="255"/>
      <c r="JII60" s="255"/>
      <c r="JIJ60" s="255"/>
      <c r="JIK60" s="255"/>
      <c r="JIL60" s="255"/>
      <c r="JIM60" s="255"/>
      <c r="JIN60" s="255"/>
      <c r="JIO60" s="255"/>
      <c r="JIP60" s="255"/>
      <c r="JIQ60" s="255"/>
      <c r="JIR60" s="255"/>
      <c r="JIS60" s="255"/>
      <c r="JIT60" s="255"/>
      <c r="JIU60" s="255"/>
      <c r="JIV60" s="255"/>
      <c r="JIW60" s="255"/>
      <c r="JIX60" s="255"/>
      <c r="JIY60" s="255"/>
      <c r="JIZ60" s="255"/>
      <c r="JJA60" s="255"/>
      <c r="JJB60" s="255"/>
      <c r="JJC60" s="255"/>
      <c r="JJD60" s="255"/>
      <c r="JJE60" s="255"/>
      <c r="JJF60" s="255"/>
      <c r="JJG60" s="255"/>
      <c r="JJH60" s="255"/>
      <c r="JJI60" s="255"/>
      <c r="JJJ60" s="255"/>
      <c r="JJK60" s="255"/>
      <c r="JJL60" s="255"/>
      <c r="JJM60" s="255"/>
      <c r="JJN60" s="255"/>
      <c r="JJO60" s="255"/>
      <c r="JJP60" s="255"/>
      <c r="JJQ60" s="255"/>
      <c r="JJR60" s="255"/>
      <c r="JJS60" s="255"/>
      <c r="JJT60" s="255"/>
      <c r="JJU60" s="255"/>
      <c r="JJV60" s="255"/>
      <c r="JJW60" s="255"/>
      <c r="JJX60" s="255"/>
      <c r="JJY60" s="255"/>
      <c r="JJZ60" s="255"/>
      <c r="JKA60" s="255"/>
      <c r="JKB60" s="255"/>
      <c r="JKC60" s="255"/>
      <c r="JKD60" s="255"/>
      <c r="JKE60" s="255"/>
      <c r="JKF60" s="255"/>
      <c r="JKG60" s="255"/>
      <c r="JKH60" s="255"/>
      <c r="JKI60" s="255"/>
      <c r="JKJ60" s="255"/>
      <c r="JKK60" s="255"/>
      <c r="JKL60" s="255"/>
      <c r="JKM60" s="255"/>
      <c r="JKN60" s="255"/>
      <c r="JKO60" s="255"/>
      <c r="JKP60" s="255"/>
      <c r="JKQ60" s="255"/>
      <c r="JKR60" s="255"/>
      <c r="JKS60" s="255"/>
      <c r="JKT60" s="255"/>
      <c r="JKU60" s="255"/>
      <c r="JKV60" s="255"/>
      <c r="JKW60" s="255"/>
      <c r="JKX60" s="255"/>
      <c r="JKY60" s="255"/>
      <c r="JKZ60" s="255"/>
      <c r="JLA60" s="255"/>
      <c r="JLB60" s="255"/>
      <c r="JLC60" s="255"/>
      <c r="JLD60" s="255"/>
      <c r="JLE60" s="255"/>
      <c r="JLF60" s="255"/>
      <c r="JLG60" s="255"/>
      <c r="JLH60" s="255"/>
      <c r="JLI60" s="255"/>
      <c r="JLJ60" s="255"/>
      <c r="JLK60" s="255"/>
      <c r="JLL60" s="255"/>
      <c r="JLM60" s="255"/>
      <c r="JLN60" s="255"/>
      <c r="JLO60" s="255"/>
      <c r="JLP60" s="255"/>
      <c r="JLQ60" s="255"/>
      <c r="JLR60" s="255"/>
      <c r="JLS60" s="255"/>
      <c r="JLT60" s="255"/>
      <c r="JLU60" s="255"/>
      <c r="JLV60" s="255"/>
      <c r="JLW60" s="255"/>
      <c r="JLX60" s="255"/>
      <c r="JLY60" s="255"/>
      <c r="JLZ60" s="255"/>
      <c r="JMA60" s="255"/>
      <c r="JMB60" s="255"/>
      <c r="JMC60" s="255"/>
      <c r="JMD60" s="255"/>
      <c r="JME60" s="255"/>
      <c r="JMF60" s="255"/>
      <c r="JMG60" s="255"/>
      <c r="JMH60" s="255"/>
      <c r="JMI60" s="255"/>
      <c r="JMJ60" s="255"/>
      <c r="JMK60" s="255"/>
      <c r="JML60" s="255"/>
      <c r="JMM60" s="255"/>
      <c r="JMN60" s="255"/>
      <c r="JMO60" s="255"/>
      <c r="JMP60" s="255"/>
      <c r="JMQ60" s="255"/>
      <c r="JMR60" s="255"/>
      <c r="JMS60" s="255"/>
      <c r="JMT60" s="255"/>
      <c r="JMU60" s="255"/>
      <c r="JMV60" s="255"/>
      <c r="JMW60" s="255"/>
      <c r="JMX60" s="255"/>
      <c r="JMY60" s="255"/>
      <c r="JMZ60" s="255"/>
      <c r="JNA60" s="255"/>
      <c r="JNB60" s="255"/>
      <c r="JNC60" s="255"/>
      <c r="JND60" s="255"/>
      <c r="JNE60" s="255"/>
      <c r="JNF60" s="255"/>
      <c r="JNG60" s="255"/>
      <c r="JNH60" s="255"/>
      <c r="JNI60" s="255"/>
      <c r="JNJ60" s="255"/>
      <c r="JNK60" s="255"/>
      <c r="JNL60" s="255"/>
      <c r="JNM60" s="255"/>
      <c r="JNN60" s="255"/>
      <c r="JNO60" s="255"/>
      <c r="JNP60" s="255"/>
      <c r="JNQ60" s="255"/>
      <c r="JNR60" s="255"/>
      <c r="JNS60" s="255"/>
      <c r="JNT60" s="255"/>
      <c r="JNU60" s="255"/>
      <c r="JNV60" s="255"/>
      <c r="JNW60" s="255"/>
      <c r="JNX60" s="255"/>
      <c r="JNY60" s="255"/>
      <c r="JNZ60" s="255"/>
      <c r="JOA60" s="255"/>
      <c r="JOB60" s="255"/>
      <c r="JOC60" s="255"/>
      <c r="JOD60" s="255"/>
      <c r="JOE60" s="255"/>
      <c r="JOF60" s="255"/>
      <c r="JOG60" s="255"/>
      <c r="JOH60" s="255"/>
      <c r="JOI60" s="255"/>
      <c r="JOJ60" s="255"/>
      <c r="JOK60" s="255"/>
      <c r="JOL60" s="255"/>
      <c r="JOM60" s="255"/>
      <c r="JON60" s="255"/>
      <c r="JOO60" s="255"/>
      <c r="JOP60" s="255"/>
      <c r="JOQ60" s="255"/>
      <c r="JOR60" s="255"/>
      <c r="JOS60" s="255"/>
      <c r="JOT60" s="255"/>
      <c r="JOU60" s="255"/>
      <c r="JOV60" s="255"/>
      <c r="JOW60" s="255"/>
      <c r="JOX60" s="255"/>
      <c r="JOY60" s="255"/>
      <c r="JOZ60" s="255"/>
      <c r="JPA60" s="255"/>
      <c r="JPB60" s="255"/>
      <c r="JPC60" s="255"/>
      <c r="JPD60" s="255"/>
      <c r="JPE60" s="255"/>
      <c r="JPF60" s="255"/>
      <c r="JPG60" s="255"/>
      <c r="JPH60" s="255"/>
      <c r="JPI60" s="255"/>
      <c r="JPJ60" s="255"/>
      <c r="JPK60" s="255"/>
      <c r="JPL60" s="255"/>
      <c r="JPM60" s="255"/>
      <c r="JPN60" s="255"/>
      <c r="JPO60" s="255"/>
      <c r="JPP60" s="255"/>
      <c r="JPQ60" s="255"/>
      <c r="JPR60" s="255"/>
      <c r="JPS60" s="255"/>
      <c r="JPT60" s="255"/>
      <c r="JPU60" s="255"/>
      <c r="JPV60" s="255"/>
      <c r="JPW60" s="255"/>
      <c r="JPX60" s="255"/>
      <c r="JPY60" s="255"/>
      <c r="JPZ60" s="255"/>
      <c r="JQA60" s="255"/>
      <c r="JQB60" s="255"/>
      <c r="JQC60" s="255"/>
      <c r="JQD60" s="255"/>
      <c r="JQE60" s="255"/>
      <c r="JQF60" s="255"/>
      <c r="JQG60" s="255"/>
      <c r="JQH60" s="255"/>
      <c r="JQI60" s="255"/>
      <c r="JQJ60" s="255"/>
      <c r="JQK60" s="255"/>
      <c r="JQL60" s="255"/>
      <c r="JQM60" s="255"/>
      <c r="JQN60" s="255"/>
      <c r="JQO60" s="255"/>
      <c r="JQP60" s="255"/>
      <c r="JQQ60" s="255"/>
      <c r="JQR60" s="255"/>
      <c r="JQS60" s="255"/>
      <c r="JQT60" s="255"/>
      <c r="JQU60" s="255"/>
      <c r="JQV60" s="255"/>
      <c r="JQW60" s="255"/>
      <c r="JQX60" s="255"/>
      <c r="JQY60" s="255"/>
      <c r="JQZ60" s="255"/>
      <c r="JRA60" s="255"/>
      <c r="JRB60" s="255"/>
      <c r="JRC60" s="255"/>
      <c r="JRD60" s="255"/>
      <c r="JRE60" s="255"/>
      <c r="JRF60" s="255"/>
      <c r="JRG60" s="255"/>
      <c r="JRH60" s="255"/>
      <c r="JRI60" s="255"/>
      <c r="JRJ60" s="255"/>
      <c r="JRK60" s="255"/>
      <c r="JRL60" s="255"/>
      <c r="JRM60" s="255"/>
      <c r="JRN60" s="255"/>
      <c r="JRO60" s="255"/>
      <c r="JRP60" s="255"/>
      <c r="JRQ60" s="255"/>
      <c r="JRR60" s="255"/>
      <c r="JRS60" s="255"/>
      <c r="JRT60" s="255"/>
      <c r="JRU60" s="255"/>
      <c r="JRV60" s="255"/>
      <c r="JRW60" s="255"/>
      <c r="JRX60" s="255"/>
      <c r="JRY60" s="255"/>
      <c r="JRZ60" s="255"/>
      <c r="JSA60" s="255"/>
      <c r="JSB60" s="255"/>
      <c r="JSC60" s="255"/>
      <c r="JSD60" s="255"/>
      <c r="JSE60" s="255"/>
      <c r="JSF60" s="255"/>
      <c r="JSG60" s="255"/>
      <c r="JSH60" s="255"/>
      <c r="JSI60" s="255"/>
      <c r="JSJ60" s="255"/>
      <c r="JSK60" s="255"/>
      <c r="JSL60" s="255"/>
      <c r="JSM60" s="255"/>
      <c r="JSN60" s="255"/>
      <c r="JSO60" s="255"/>
      <c r="JSP60" s="255"/>
      <c r="JSQ60" s="255"/>
      <c r="JSR60" s="255"/>
      <c r="JSS60" s="255"/>
      <c r="JST60" s="255"/>
      <c r="JSU60" s="255"/>
      <c r="JSV60" s="255"/>
      <c r="JSW60" s="255"/>
      <c r="JSX60" s="255"/>
      <c r="JSY60" s="255"/>
      <c r="JSZ60" s="255"/>
      <c r="JTA60" s="255"/>
      <c r="JTB60" s="255"/>
      <c r="JTC60" s="255"/>
      <c r="JTD60" s="255"/>
      <c r="JTE60" s="255"/>
      <c r="JTF60" s="255"/>
      <c r="JTG60" s="255"/>
      <c r="JTH60" s="255"/>
      <c r="JTI60" s="255"/>
      <c r="JTJ60" s="255"/>
      <c r="JTK60" s="255"/>
      <c r="JTL60" s="255"/>
      <c r="JTM60" s="255"/>
      <c r="JTN60" s="255"/>
      <c r="JTO60" s="255"/>
      <c r="JTP60" s="255"/>
      <c r="JTQ60" s="255"/>
      <c r="JTR60" s="255"/>
      <c r="JTS60" s="255"/>
      <c r="JTT60" s="255"/>
      <c r="JTU60" s="255"/>
      <c r="JTV60" s="255"/>
      <c r="JTW60" s="255"/>
      <c r="JTX60" s="255"/>
      <c r="JTY60" s="255"/>
      <c r="JTZ60" s="255"/>
      <c r="JUA60" s="255"/>
      <c r="JUB60" s="255"/>
      <c r="JUC60" s="255"/>
      <c r="JUD60" s="255"/>
      <c r="JUE60" s="255"/>
      <c r="JUF60" s="255"/>
      <c r="JUG60" s="255"/>
      <c r="JUH60" s="255"/>
      <c r="JUI60" s="255"/>
      <c r="JUJ60" s="255"/>
      <c r="JUK60" s="255"/>
      <c r="JUL60" s="255"/>
      <c r="JUM60" s="255"/>
      <c r="JUN60" s="255"/>
      <c r="JUO60" s="255"/>
      <c r="JUP60" s="255"/>
      <c r="JUQ60" s="255"/>
      <c r="JUR60" s="255"/>
      <c r="JUS60" s="255"/>
      <c r="JUT60" s="255"/>
      <c r="JUU60" s="255"/>
      <c r="JUV60" s="255"/>
      <c r="JUW60" s="255"/>
      <c r="JUX60" s="255"/>
      <c r="JUY60" s="255"/>
      <c r="JUZ60" s="255"/>
      <c r="JVA60" s="255"/>
      <c r="JVB60" s="255"/>
      <c r="JVC60" s="255"/>
      <c r="JVD60" s="255"/>
      <c r="JVE60" s="255"/>
      <c r="JVF60" s="255"/>
      <c r="JVG60" s="255"/>
      <c r="JVH60" s="255"/>
      <c r="JVI60" s="255"/>
      <c r="JVJ60" s="255"/>
      <c r="JVK60" s="255"/>
      <c r="JVL60" s="255"/>
      <c r="JVM60" s="255"/>
      <c r="JVN60" s="255"/>
      <c r="JVO60" s="255"/>
      <c r="JVP60" s="255"/>
      <c r="JVQ60" s="255"/>
      <c r="JVR60" s="255"/>
      <c r="JVS60" s="255"/>
      <c r="JVT60" s="255"/>
      <c r="JVU60" s="255"/>
      <c r="JVV60" s="255"/>
      <c r="JVW60" s="255"/>
      <c r="JVX60" s="255"/>
      <c r="JVY60" s="255"/>
      <c r="JVZ60" s="255"/>
      <c r="JWA60" s="255"/>
      <c r="JWB60" s="255"/>
      <c r="JWC60" s="255"/>
      <c r="JWD60" s="255"/>
      <c r="JWE60" s="255"/>
      <c r="JWF60" s="255"/>
      <c r="JWG60" s="255"/>
      <c r="JWH60" s="255"/>
      <c r="JWI60" s="255"/>
      <c r="JWJ60" s="255"/>
      <c r="JWK60" s="255"/>
      <c r="JWL60" s="255"/>
      <c r="JWM60" s="255"/>
      <c r="JWN60" s="255"/>
      <c r="JWO60" s="255"/>
      <c r="JWP60" s="255"/>
      <c r="JWQ60" s="255"/>
      <c r="JWR60" s="255"/>
      <c r="JWS60" s="255"/>
      <c r="JWT60" s="255"/>
      <c r="JWU60" s="255"/>
      <c r="JWV60" s="255"/>
      <c r="JWW60" s="255"/>
      <c r="JWX60" s="255"/>
      <c r="JWY60" s="255"/>
      <c r="JWZ60" s="255"/>
      <c r="JXA60" s="255"/>
      <c r="JXB60" s="255"/>
      <c r="JXC60" s="255"/>
      <c r="JXD60" s="255"/>
      <c r="JXE60" s="255"/>
      <c r="JXF60" s="255"/>
      <c r="JXG60" s="255"/>
      <c r="JXH60" s="255"/>
      <c r="JXI60" s="255"/>
      <c r="JXJ60" s="255"/>
      <c r="JXK60" s="255"/>
      <c r="JXL60" s="255"/>
      <c r="JXM60" s="255"/>
      <c r="JXN60" s="255"/>
      <c r="JXO60" s="255"/>
      <c r="JXP60" s="255"/>
      <c r="JXQ60" s="255"/>
      <c r="JXR60" s="255"/>
      <c r="JXS60" s="255"/>
      <c r="JXT60" s="255"/>
      <c r="JXU60" s="255"/>
      <c r="JXV60" s="255"/>
      <c r="JXW60" s="255"/>
      <c r="JXX60" s="255"/>
      <c r="JXY60" s="255"/>
      <c r="JXZ60" s="255"/>
      <c r="JYA60" s="255"/>
      <c r="JYB60" s="255"/>
      <c r="JYC60" s="255"/>
      <c r="JYD60" s="255"/>
      <c r="JYE60" s="255"/>
      <c r="JYF60" s="255"/>
      <c r="JYG60" s="255"/>
      <c r="JYH60" s="255"/>
      <c r="JYI60" s="255"/>
      <c r="JYJ60" s="255"/>
      <c r="JYK60" s="255"/>
      <c r="JYL60" s="255"/>
      <c r="JYM60" s="255"/>
      <c r="JYN60" s="255"/>
      <c r="JYO60" s="255"/>
      <c r="JYP60" s="255"/>
      <c r="JYQ60" s="255"/>
      <c r="JYR60" s="255"/>
      <c r="JYS60" s="255"/>
      <c r="JYT60" s="255"/>
      <c r="JYU60" s="255"/>
      <c r="JYV60" s="255"/>
      <c r="JYW60" s="255"/>
      <c r="JYX60" s="255"/>
      <c r="JYY60" s="255"/>
      <c r="JYZ60" s="255"/>
      <c r="JZA60" s="255"/>
      <c r="JZB60" s="255"/>
      <c r="JZC60" s="255"/>
      <c r="JZD60" s="255"/>
      <c r="JZE60" s="255"/>
      <c r="JZF60" s="255"/>
      <c r="JZG60" s="255"/>
      <c r="JZH60" s="255"/>
      <c r="JZI60" s="255"/>
      <c r="JZJ60" s="255"/>
      <c r="JZK60" s="255"/>
      <c r="JZL60" s="255"/>
      <c r="JZM60" s="255"/>
      <c r="JZN60" s="255"/>
      <c r="JZO60" s="255"/>
      <c r="JZP60" s="255"/>
      <c r="JZQ60" s="255"/>
      <c r="JZR60" s="255"/>
      <c r="JZS60" s="255"/>
      <c r="JZT60" s="255"/>
      <c r="JZU60" s="255"/>
      <c r="JZV60" s="255"/>
      <c r="JZW60" s="255"/>
      <c r="JZX60" s="255"/>
      <c r="JZY60" s="255"/>
      <c r="JZZ60" s="255"/>
      <c r="KAA60" s="255"/>
      <c r="KAB60" s="255"/>
      <c r="KAC60" s="255"/>
      <c r="KAD60" s="255"/>
      <c r="KAE60" s="255"/>
      <c r="KAF60" s="255"/>
      <c r="KAG60" s="255"/>
      <c r="KAH60" s="255"/>
      <c r="KAI60" s="255"/>
      <c r="KAJ60" s="255"/>
      <c r="KAK60" s="255"/>
      <c r="KAL60" s="255"/>
      <c r="KAM60" s="255"/>
      <c r="KAN60" s="255"/>
      <c r="KAO60" s="255"/>
      <c r="KAP60" s="255"/>
      <c r="KAQ60" s="255"/>
      <c r="KAR60" s="255"/>
      <c r="KAS60" s="255"/>
      <c r="KAT60" s="255"/>
      <c r="KAU60" s="255"/>
      <c r="KAV60" s="255"/>
      <c r="KAW60" s="255"/>
      <c r="KAX60" s="255"/>
      <c r="KAY60" s="255"/>
      <c r="KAZ60" s="255"/>
      <c r="KBA60" s="255"/>
      <c r="KBB60" s="255"/>
      <c r="KBC60" s="255"/>
      <c r="KBD60" s="255"/>
      <c r="KBE60" s="255"/>
      <c r="KBF60" s="255"/>
      <c r="KBG60" s="255"/>
      <c r="KBH60" s="255"/>
      <c r="KBI60" s="255"/>
      <c r="KBJ60" s="255"/>
      <c r="KBK60" s="255"/>
      <c r="KBL60" s="255"/>
      <c r="KBM60" s="255"/>
      <c r="KBN60" s="255"/>
      <c r="KBO60" s="255"/>
      <c r="KBP60" s="255"/>
      <c r="KBQ60" s="255"/>
      <c r="KBR60" s="255"/>
      <c r="KBS60" s="255"/>
      <c r="KBT60" s="255"/>
      <c r="KBU60" s="255"/>
      <c r="KBV60" s="255"/>
      <c r="KBW60" s="255"/>
      <c r="KBX60" s="255"/>
      <c r="KBY60" s="255"/>
      <c r="KBZ60" s="255"/>
      <c r="KCA60" s="255"/>
      <c r="KCB60" s="255"/>
      <c r="KCC60" s="255"/>
      <c r="KCD60" s="255"/>
      <c r="KCE60" s="255"/>
      <c r="KCF60" s="255"/>
      <c r="KCG60" s="255"/>
      <c r="KCH60" s="255"/>
      <c r="KCI60" s="255"/>
      <c r="KCJ60" s="255"/>
      <c r="KCK60" s="255"/>
      <c r="KCL60" s="255"/>
      <c r="KCM60" s="255"/>
      <c r="KCN60" s="255"/>
      <c r="KCO60" s="255"/>
      <c r="KCP60" s="255"/>
      <c r="KCQ60" s="255"/>
      <c r="KCR60" s="255"/>
      <c r="KCS60" s="255"/>
      <c r="KCT60" s="255"/>
      <c r="KCU60" s="255"/>
      <c r="KCV60" s="255"/>
      <c r="KCW60" s="255"/>
      <c r="KCX60" s="255"/>
      <c r="KCY60" s="255"/>
      <c r="KCZ60" s="255"/>
      <c r="KDA60" s="255"/>
      <c r="KDB60" s="255"/>
      <c r="KDC60" s="255"/>
      <c r="KDD60" s="255"/>
      <c r="KDE60" s="255"/>
      <c r="KDF60" s="255"/>
      <c r="KDG60" s="255"/>
      <c r="KDH60" s="255"/>
      <c r="KDI60" s="255"/>
      <c r="KDJ60" s="255"/>
      <c r="KDK60" s="255"/>
      <c r="KDL60" s="255"/>
      <c r="KDM60" s="255"/>
      <c r="KDN60" s="255"/>
      <c r="KDO60" s="255"/>
      <c r="KDP60" s="255"/>
      <c r="KDQ60" s="255"/>
      <c r="KDR60" s="255"/>
      <c r="KDS60" s="255"/>
      <c r="KDT60" s="255"/>
      <c r="KDU60" s="255"/>
      <c r="KDV60" s="255"/>
      <c r="KDW60" s="255"/>
      <c r="KDX60" s="255"/>
      <c r="KDY60" s="255"/>
      <c r="KDZ60" s="255"/>
      <c r="KEA60" s="255"/>
      <c r="KEB60" s="255"/>
      <c r="KEC60" s="255"/>
      <c r="KED60" s="255"/>
      <c r="KEE60" s="255"/>
      <c r="KEF60" s="255"/>
      <c r="KEG60" s="255"/>
      <c r="KEH60" s="255"/>
      <c r="KEI60" s="255"/>
      <c r="KEJ60" s="255"/>
      <c r="KEK60" s="255"/>
      <c r="KEL60" s="255"/>
      <c r="KEM60" s="255"/>
      <c r="KEN60" s="255"/>
      <c r="KEO60" s="255"/>
      <c r="KEP60" s="255"/>
      <c r="KEQ60" s="255"/>
      <c r="KER60" s="255"/>
      <c r="KES60" s="255"/>
      <c r="KET60" s="255"/>
      <c r="KEU60" s="255"/>
      <c r="KEV60" s="255"/>
      <c r="KEW60" s="255"/>
      <c r="KEX60" s="255"/>
      <c r="KEY60" s="255"/>
      <c r="KEZ60" s="255"/>
      <c r="KFA60" s="255"/>
      <c r="KFB60" s="255"/>
      <c r="KFC60" s="255"/>
      <c r="KFD60" s="255"/>
      <c r="KFE60" s="255"/>
      <c r="KFF60" s="255"/>
      <c r="KFG60" s="255"/>
      <c r="KFH60" s="255"/>
      <c r="KFI60" s="255"/>
      <c r="KFJ60" s="255"/>
      <c r="KFK60" s="255"/>
      <c r="KFL60" s="255"/>
      <c r="KFM60" s="255"/>
      <c r="KFN60" s="255"/>
      <c r="KFO60" s="255"/>
      <c r="KFP60" s="255"/>
      <c r="KFQ60" s="255"/>
      <c r="KFR60" s="255"/>
      <c r="KFS60" s="255"/>
      <c r="KFT60" s="255"/>
      <c r="KFU60" s="255"/>
      <c r="KFV60" s="255"/>
      <c r="KFW60" s="255"/>
      <c r="KFX60" s="255"/>
      <c r="KFY60" s="255"/>
      <c r="KFZ60" s="255"/>
      <c r="KGA60" s="255"/>
      <c r="KGB60" s="255"/>
      <c r="KGC60" s="255"/>
      <c r="KGD60" s="255"/>
      <c r="KGE60" s="255"/>
      <c r="KGF60" s="255"/>
      <c r="KGG60" s="255"/>
      <c r="KGH60" s="255"/>
      <c r="KGI60" s="255"/>
      <c r="KGJ60" s="255"/>
      <c r="KGK60" s="255"/>
      <c r="KGL60" s="255"/>
      <c r="KGM60" s="255"/>
      <c r="KGN60" s="255"/>
      <c r="KGO60" s="255"/>
      <c r="KGP60" s="255"/>
      <c r="KGQ60" s="255"/>
      <c r="KGR60" s="255"/>
      <c r="KGS60" s="255"/>
      <c r="KGT60" s="255"/>
      <c r="KGU60" s="255"/>
      <c r="KGV60" s="255"/>
      <c r="KGW60" s="255"/>
      <c r="KGX60" s="255"/>
      <c r="KGY60" s="255"/>
      <c r="KGZ60" s="255"/>
      <c r="KHA60" s="255"/>
      <c r="KHB60" s="255"/>
      <c r="KHC60" s="255"/>
      <c r="KHD60" s="255"/>
      <c r="KHE60" s="255"/>
      <c r="KHF60" s="255"/>
      <c r="KHG60" s="255"/>
      <c r="KHH60" s="255"/>
      <c r="KHI60" s="255"/>
      <c r="KHJ60" s="255"/>
      <c r="KHK60" s="255"/>
      <c r="KHL60" s="255"/>
      <c r="KHM60" s="255"/>
      <c r="KHN60" s="255"/>
      <c r="KHO60" s="255"/>
      <c r="KHP60" s="255"/>
      <c r="KHQ60" s="255"/>
      <c r="KHR60" s="255"/>
      <c r="KHS60" s="255"/>
      <c r="KHT60" s="255"/>
      <c r="KHU60" s="255"/>
      <c r="KHV60" s="255"/>
      <c r="KHW60" s="255"/>
      <c r="KHX60" s="255"/>
      <c r="KHY60" s="255"/>
      <c r="KHZ60" s="255"/>
      <c r="KIA60" s="255"/>
      <c r="KIB60" s="255"/>
      <c r="KIC60" s="255"/>
      <c r="KID60" s="255"/>
      <c r="KIE60" s="255"/>
      <c r="KIF60" s="255"/>
      <c r="KIG60" s="255"/>
      <c r="KIH60" s="255"/>
      <c r="KII60" s="255"/>
      <c r="KIJ60" s="255"/>
      <c r="KIK60" s="255"/>
      <c r="KIL60" s="255"/>
      <c r="KIM60" s="255"/>
      <c r="KIN60" s="255"/>
      <c r="KIO60" s="255"/>
      <c r="KIP60" s="255"/>
      <c r="KIQ60" s="255"/>
      <c r="KIR60" s="255"/>
      <c r="KIS60" s="255"/>
      <c r="KIT60" s="255"/>
      <c r="KIU60" s="255"/>
      <c r="KIV60" s="255"/>
      <c r="KIW60" s="255"/>
      <c r="KIX60" s="255"/>
      <c r="KIY60" s="255"/>
      <c r="KIZ60" s="255"/>
      <c r="KJA60" s="255"/>
      <c r="KJB60" s="255"/>
      <c r="KJC60" s="255"/>
      <c r="KJD60" s="255"/>
      <c r="KJE60" s="255"/>
      <c r="KJF60" s="255"/>
      <c r="KJG60" s="255"/>
      <c r="KJH60" s="255"/>
      <c r="KJI60" s="255"/>
      <c r="KJJ60" s="255"/>
      <c r="KJK60" s="255"/>
      <c r="KJL60" s="255"/>
      <c r="KJM60" s="255"/>
      <c r="KJN60" s="255"/>
      <c r="KJO60" s="255"/>
      <c r="KJP60" s="255"/>
      <c r="KJQ60" s="255"/>
      <c r="KJR60" s="255"/>
      <c r="KJS60" s="255"/>
      <c r="KJT60" s="255"/>
      <c r="KJU60" s="255"/>
      <c r="KJV60" s="255"/>
      <c r="KJW60" s="255"/>
      <c r="KJX60" s="255"/>
      <c r="KJY60" s="255"/>
      <c r="KJZ60" s="255"/>
      <c r="KKA60" s="255"/>
      <c r="KKB60" s="255"/>
      <c r="KKC60" s="255"/>
      <c r="KKD60" s="255"/>
      <c r="KKE60" s="255"/>
      <c r="KKF60" s="255"/>
      <c r="KKG60" s="255"/>
      <c r="KKH60" s="255"/>
      <c r="KKI60" s="255"/>
      <c r="KKJ60" s="255"/>
      <c r="KKK60" s="255"/>
      <c r="KKL60" s="255"/>
      <c r="KKM60" s="255"/>
      <c r="KKN60" s="255"/>
      <c r="KKO60" s="255"/>
      <c r="KKP60" s="255"/>
      <c r="KKQ60" s="255"/>
      <c r="KKR60" s="255"/>
      <c r="KKS60" s="255"/>
      <c r="KKT60" s="255"/>
      <c r="KKU60" s="255"/>
      <c r="KKV60" s="255"/>
      <c r="KKW60" s="255"/>
      <c r="KKX60" s="255"/>
      <c r="KKY60" s="255"/>
      <c r="KKZ60" s="255"/>
      <c r="KLA60" s="255"/>
      <c r="KLB60" s="255"/>
      <c r="KLC60" s="255"/>
      <c r="KLD60" s="255"/>
      <c r="KLE60" s="255"/>
      <c r="KLF60" s="255"/>
      <c r="KLG60" s="255"/>
      <c r="KLH60" s="255"/>
      <c r="KLI60" s="255"/>
      <c r="KLJ60" s="255"/>
      <c r="KLK60" s="255"/>
      <c r="KLL60" s="255"/>
      <c r="KLM60" s="255"/>
      <c r="KLN60" s="255"/>
      <c r="KLO60" s="255"/>
      <c r="KLP60" s="255"/>
      <c r="KLQ60" s="255"/>
      <c r="KLR60" s="255"/>
      <c r="KLS60" s="255"/>
      <c r="KLT60" s="255"/>
      <c r="KLU60" s="255"/>
      <c r="KLV60" s="255"/>
      <c r="KLW60" s="255"/>
      <c r="KLX60" s="255"/>
      <c r="KLY60" s="255"/>
      <c r="KLZ60" s="255"/>
      <c r="KMA60" s="255"/>
      <c r="KMB60" s="255"/>
      <c r="KMC60" s="255"/>
      <c r="KMD60" s="255"/>
      <c r="KME60" s="255"/>
      <c r="KMF60" s="255"/>
      <c r="KMG60" s="255"/>
      <c r="KMH60" s="255"/>
      <c r="KMI60" s="255"/>
      <c r="KMJ60" s="255"/>
      <c r="KMK60" s="255"/>
      <c r="KML60" s="255"/>
      <c r="KMM60" s="255"/>
      <c r="KMN60" s="255"/>
      <c r="KMO60" s="255"/>
      <c r="KMP60" s="255"/>
      <c r="KMQ60" s="255"/>
      <c r="KMR60" s="255"/>
      <c r="KMS60" s="255"/>
      <c r="KMT60" s="255"/>
      <c r="KMU60" s="255"/>
      <c r="KMV60" s="255"/>
      <c r="KMW60" s="255"/>
      <c r="KMX60" s="255"/>
      <c r="KMY60" s="255"/>
      <c r="KMZ60" s="255"/>
      <c r="KNA60" s="255"/>
      <c r="KNB60" s="255"/>
      <c r="KNC60" s="255"/>
      <c r="KND60" s="255"/>
      <c r="KNE60" s="255"/>
      <c r="KNF60" s="255"/>
      <c r="KNG60" s="255"/>
      <c r="KNH60" s="255"/>
      <c r="KNI60" s="255"/>
      <c r="KNJ60" s="255"/>
      <c r="KNK60" s="255"/>
      <c r="KNL60" s="255"/>
      <c r="KNM60" s="255"/>
      <c r="KNN60" s="255"/>
      <c r="KNO60" s="255"/>
      <c r="KNP60" s="255"/>
      <c r="KNQ60" s="255"/>
      <c r="KNR60" s="255"/>
      <c r="KNS60" s="255"/>
      <c r="KNT60" s="255"/>
      <c r="KNU60" s="255"/>
      <c r="KNV60" s="255"/>
      <c r="KNW60" s="255"/>
      <c r="KNX60" s="255"/>
      <c r="KNY60" s="255"/>
      <c r="KNZ60" s="255"/>
      <c r="KOA60" s="255"/>
      <c r="KOB60" s="255"/>
      <c r="KOC60" s="255"/>
      <c r="KOD60" s="255"/>
      <c r="KOE60" s="255"/>
      <c r="KOF60" s="255"/>
      <c r="KOG60" s="255"/>
      <c r="KOH60" s="255"/>
      <c r="KOI60" s="255"/>
      <c r="KOJ60" s="255"/>
      <c r="KOK60" s="255"/>
      <c r="KOL60" s="255"/>
      <c r="KOM60" s="255"/>
      <c r="KON60" s="255"/>
      <c r="KOO60" s="255"/>
      <c r="KOP60" s="255"/>
      <c r="KOQ60" s="255"/>
      <c r="KOR60" s="255"/>
      <c r="KOS60" s="255"/>
      <c r="KOT60" s="255"/>
      <c r="KOU60" s="255"/>
      <c r="KOV60" s="255"/>
      <c r="KOW60" s="255"/>
      <c r="KOX60" s="255"/>
      <c r="KOY60" s="255"/>
      <c r="KOZ60" s="255"/>
      <c r="KPA60" s="255"/>
      <c r="KPB60" s="255"/>
      <c r="KPC60" s="255"/>
      <c r="KPD60" s="255"/>
      <c r="KPE60" s="255"/>
      <c r="KPF60" s="255"/>
      <c r="KPG60" s="255"/>
      <c r="KPH60" s="255"/>
      <c r="KPI60" s="255"/>
      <c r="KPJ60" s="255"/>
      <c r="KPK60" s="255"/>
      <c r="KPL60" s="255"/>
      <c r="KPM60" s="255"/>
      <c r="KPN60" s="255"/>
      <c r="KPO60" s="255"/>
      <c r="KPP60" s="255"/>
      <c r="KPQ60" s="255"/>
      <c r="KPR60" s="255"/>
      <c r="KPS60" s="255"/>
      <c r="KPT60" s="255"/>
      <c r="KPU60" s="255"/>
      <c r="KPV60" s="255"/>
      <c r="KPW60" s="255"/>
      <c r="KPX60" s="255"/>
      <c r="KPY60" s="255"/>
      <c r="KPZ60" s="255"/>
      <c r="KQA60" s="255"/>
      <c r="KQB60" s="255"/>
      <c r="KQC60" s="255"/>
      <c r="KQD60" s="255"/>
      <c r="KQE60" s="255"/>
      <c r="KQF60" s="255"/>
      <c r="KQG60" s="255"/>
      <c r="KQH60" s="255"/>
      <c r="KQI60" s="255"/>
      <c r="KQJ60" s="255"/>
      <c r="KQK60" s="255"/>
      <c r="KQL60" s="255"/>
      <c r="KQM60" s="255"/>
      <c r="KQN60" s="255"/>
      <c r="KQO60" s="255"/>
      <c r="KQP60" s="255"/>
      <c r="KQQ60" s="255"/>
      <c r="KQR60" s="255"/>
      <c r="KQS60" s="255"/>
      <c r="KQT60" s="255"/>
      <c r="KQU60" s="255"/>
      <c r="KQV60" s="255"/>
      <c r="KQW60" s="255"/>
      <c r="KQX60" s="255"/>
      <c r="KQY60" s="255"/>
      <c r="KQZ60" s="255"/>
      <c r="KRA60" s="255"/>
      <c r="KRB60" s="255"/>
      <c r="KRC60" s="255"/>
      <c r="KRD60" s="255"/>
      <c r="KRE60" s="255"/>
      <c r="KRF60" s="255"/>
      <c r="KRG60" s="255"/>
      <c r="KRH60" s="255"/>
      <c r="KRI60" s="255"/>
      <c r="KRJ60" s="255"/>
      <c r="KRK60" s="255"/>
      <c r="KRL60" s="255"/>
      <c r="KRM60" s="255"/>
      <c r="KRN60" s="255"/>
      <c r="KRO60" s="255"/>
      <c r="KRP60" s="255"/>
      <c r="KRQ60" s="255"/>
      <c r="KRR60" s="255"/>
      <c r="KRS60" s="255"/>
      <c r="KRT60" s="255"/>
      <c r="KRU60" s="255"/>
      <c r="KRV60" s="255"/>
      <c r="KRW60" s="255"/>
      <c r="KRX60" s="255"/>
      <c r="KRY60" s="255"/>
      <c r="KRZ60" s="255"/>
      <c r="KSA60" s="255"/>
      <c r="KSB60" s="255"/>
      <c r="KSC60" s="255"/>
      <c r="KSD60" s="255"/>
      <c r="KSE60" s="255"/>
      <c r="KSF60" s="255"/>
      <c r="KSG60" s="255"/>
      <c r="KSH60" s="255"/>
      <c r="KSI60" s="255"/>
      <c r="KSJ60" s="255"/>
      <c r="KSK60" s="255"/>
      <c r="KSL60" s="255"/>
      <c r="KSM60" s="255"/>
      <c r="KSN60" s="255"/>
      <c r="KSO60" s="255"/>
      <c r="KSP60" s="255"/>
      <c r="KSQ60" s="255"/>
      <c r="KSR60" s="255"/>
      <c r="KSS60" s="255"/>
      <c r="KST60" s="255"/>
      <c r="KSU60" s="255"/>
      <c r="KSV60" s="255"/>
      <c r="KSW60" s="255"/>
      <c r="KSX60" s="255"/>
      <c r="KSY60" s="255"/>
      <c r="KSZ60" s="255"/>
      <c r="KTA60" s="255"/>
      <c r="KTB60" s="255"/>
      <c r="KTC60" s="255"/>
      <c r="KTD60" s="255"/>
      <c r="KTE60" s="255"/>
      <c r="KTF60" s="255"/>
      <c r="KTG60" s="255"/>
      <c r="KTH60" s="255"/>
      <c r="KTI60" s="255"/>
      <c r="KTJ60" s="255"/>
      <c r="KTK60" s="255"/>
      <c r="KTL60" s="255"/>
      <c r="KTM60" s="255"/>
      <c r="KTN60" s="255"/>
      <c r="KTO60" s="255"/>
      <c r="KTP60" s="255"/>
      <c r="KTQ60" s="255"/>
      <c r="KTR60" s="255"/>
      <c r="KTS60" s="255"/>
      <c r="KTT60" s="255"/>
      <c r="KTU60" s="255"/>
      <c r="KTV60" s="255"/>
      <c r="KTW60" s="255"/>
      <c r="KTX60" s="255"/>
      <c r="KTY60" s="255"/>
      <c r="KTZ60" s="255"/>
      <c r="KUA60" s="255"/>
      <c r="KUB60" s="255"/>
      <c r="KUC60" s="255"/>
      <c r="KUD60" s="255"/>
      <c r="KUE60" s="255"/>
      <c r="KUF60" s="255"/>
      <c r="KUG60" s="255"/>
      <c r="KUH60" s="255"/>
      <c r="KUI60" s="255"/>
      <c r="KUJ60" s="255"/>
      <c r="KUK60" s="255"/>
      <c r="KUL60" s="255"/>
      <c r="KUM60" s="255"/>
      <c r="KUN60" s="255"/>
      <c r="KUO60" s="255"/>
      <c r="KUP60" s="255"/>
      <c r="KUQ60" s="255"/>
      <c r="KUR60" s="255"/>
      <c r="KUS60" s="255"/>
      <c r="KUT60" s="255"/>
      <c r="KUU60" s="255"/>
      <c r="KUV60" s="255"/>
      <c r="KUW60" s="255"/>
      <c r="KUX60" s="255"/>
      <c r="KUY60" s="255"/>
      <c r="KUZ60" s="255"/>
      <c r="KVA60" s="255"/>
      <c r="KVB60" s="255"/>
      <c r="KVC60" s="255"/>
      <c r="KVD60" s="255"/>
      <c r="KVE60" s="255"/>
      <c r="KVF60" s="255"/>
      <c r="KVG60" s="255"/>
      <c r="KVH60" s="255"/>
      <c r="KVI60" s="255"/>
      <c r="KVJ60" s="255"/>
      <c r="KVK60" s="255"/>
      <c r="KVL60" s="255"/>
      <c r="KVM60" s="255"/>
      <c r="KVN60" s="255"/>
      <c r="KVO60" s="255"/>
      <c r="KVP60" s="255"/>
      <c r="KVQ60" s="255"/>
      <c r="KVR60" s="255"/>
      <c r="KVS60" s="255"/>
      <c r="KVT60" s="255"/>
      <c r="KVU60" s="255"/>
      <c r="KVV60" s="255"/>
      <c r="KVW60" s="255"/>
      <c r="KVX60" s="255"/>
      <c r="KVY60" s="255"/>
      <c r="KVZ60" s="255"/>
      <c r="KWA60" s="255"/>
      <c r="KWB60" s="255"/>
      <c r="KWC60" s="255"/>
      <c r="KWD60" s="255"/>
      <c r="KWE60" s="255"/>
      <c r="KWF60" s="255"/>
      <c r="KWG60" s="255"/>
      <c r="KWH60" s="255"/>
      <c r="KWI60" s="255"/>
      <c r="KWJ60" s="255"/>
      <c r="KWK60" s="255"/>
      <c r="KWL60" s="255"/>
      <c r="KWM60" s="255"/>
      <c r="KWN60" s="255"/>
      <c r="KWO60" s="255"/>
      <c r="KWP60" s="255"/>
      <c r="KWQ60" s="255"/>
      <c r="KWR60" s="255"/>
      <c r="KWS60" s="255"/>
      <c r="KWT60" s="255"/>
      <c r="KWU60" s="255"/>
      <c r="KWV60" s="255"/>
      <c r="KWW60" s="255"/>
      <c r="KWX60" s="255"/>
      <c r="KWY60" s="255"/>
      <c r="KWZ60" s="255"/>
      <c r="KXA60" s="255"/>
      <c r="KXB60" s="255"/>
      <c r="KXC60" s="255"/>
      <c r="KXD60" s="255"/>
      <c r="KXE60" s="255"/>
      <c r="KXF60" s="255"/>
      <c r="KXG60" s="255"/>
      <c r="KXH60" s="255"/>
      <c r="KXI60" s="255"/>
      <c r="KXJ60" s="255"/>
      <c r="KXK60" s="255"/>
      <c r="KXL60" s="255"/>
      <c r="KXM60" s="255"/>
      <c r="KXN60" s="255"/>
      <c r="KXO60" s="255"/>
      <c r="KXP60" s="255"/>
      <c r="KXQ60" s="255"/>
      <c r="KXR60" s="255"/>
      <c r="KXS60" s="255"/>
      <c r="KXT60" s="255"/>
      <c r="KXU60" s="255"/>
      <c r="KXV60" s="255"/>
      <c r="KXW60" s="255"/>
      <c r="KXX60" s="255"/>
      <c r="KXY60" s="255"/>
      <c r="KXZ60" s="255"/>
      <c r="KYA60" s="255"/>
      <c r="KYB60" s="255"/>
      <c r="KYC60" s="255"/>
      <c r="KYD60" s="255"/>
      <c r="KYE60" s="255"/>
      <c r="KYF60" s="255"/>
      <c r="KYG60" s="255"/>
      <c r="KYH60" s="255"/>
      <c r="KYI60" s="255"/>
      <c r="KYJ60" s="255"/>
      <c r="KYK60" s="255"/>
      <c r="KYL60" s="255"/>
      <c r="KYM60" s="255"/>
      <c r="KYN60" s="255"/>
      <c r="KYO60" s="255"/>
      <c r="KYP60" s="255"/>
      <c r="KYQ60" s="255"/>
      <c r="KYR60" s="255"/>
      <c r="KYS60" s="255"/>
      <c r="KYT60" s="255"/>
      <c r="KYU60" s="255"/>
      <c r="KYV60" s="255"/>
      <c r="KYW60" s="255"/>
      <c r="KYX60" s="255"/>
      <c r="KYY60" s="255"/>
      <c r="KYZ60" s="255"/>
      <c r="KZA60" s="255"/>
      <c r="KZB60" s="255"/>
      <c r="KZC60" s="255"/>
      <c r="KZD60" s="255"/>
      <c r="KZE60" s="255"/>
      <c r="KZF60" s="255"/>
      <c r="KZG60" s="255"/>
      <c r="KZH60" s="255"/>
      <c r="KZI60" s="255"/>
      <c r="KZJ60" s="255"/>
      <c r="KZK60" s="255"/>
      <c r="KZL60" s="255"/>
      <c r="KZM60" s="255"/>
      <c r="KZN60" s="255"/>
      <c r="KZO60" s="255"/>
      <c r="KZP60" s="255"/>
      <c r="KZQ60" s="255"/>
      <c r="KZR60" s="255"/>
      <c r="KZS60" s="255"/>
      <c r="KZT60" s="255"/>
      <c r="KZU60" s="255"/>
      <c r="KZV60" s="255"/>
      <c r="KZW60" s="255"/>
      <c r="KZX60" s="255"/>
      <c r="KZY60" s="255"/>
      <c r="KZZ60" s="255"/>
      <c r="LAA60" s="255"/>
      <c r="LAB60" s="255"/>
      <c r="LAC60" s="255"/>
      <c r="LAD60" s="255"/>
      <c r="LAE60" s="255"/>
      <c r="LAF60" s="255"/>
      <c r="LAG60" s="255"/>
      <c r="LAH60" s="255"/>
      <c r="LAI60" s="255"/>
      <c r="LAJ60" s="255"/>
      <c r="LAK60" s="255"/>
      <c r="LAL60" s="255"/>
      <c r="LAM60" s="255"/>
      <c r="LAN60" s="255"/>
      <c r="LAO60" s="255"/>
      <c r="LAP60" s="255"/>
      <c r="LAQ60" s="255"/>
      <c r="LAR60" s="255"/>
      <c r="LAS60" s="255"/>
      <c r="LAT60" s="255"/>
      <c r="LAU60" s="255"/>
      <c r="LAV60" s="255"/>
      <c r="LAW60" s="255"/>
      <c r="LAX60" s="255"/>
      <c r="LAY60" s="255"/>
      <c r="LAZ60" s="255"/>
      <c r="LBA60" s="255"/>
      <c r="LBB60" s="255"/>
      <c r="LBC60" s="255"/>
      <c r="LBD60" s="255"/>
      <c r="LBE60" s="255"/>
      <c r="LBF60" s="255"/>
      <c r="LBG60" s="255"/>
      <c r="LBH60" s="255"/>
      <c r="LBI60" s="255"/>
      <c r="LBJ60" s="255"/>
      <c r="LBK60" s="255"/>
      <c r="LBL60" s="255"/>
      <c r="LBM60" s="255"/>
      <c r="LBN60" s="255"/>
      <c r="LBO60" s="255"/>
      <c r="LBP60" s="255"/>
      <c r="LBQ60" s="255"/>
      <c r="LBR60" s="255"/>
      <c r="LBS60" s="255"/>
      <c r="LBT60" s="255"/>
      <c r="LBU60" s="255"/>
      <c r="LBV60" s="255"/>
      <c r="LBW60" s="255"/>
      <c r="LBX60" s="255"/>
      <c r="LBY60" s="255"/>
      <c r="LBZ60" s="255"/>
      <c r="LCA60" s="255"/>
      <c r="LCB60" s="255"/>
      <c r="LCC60" s="255"/>
      <c r="LCD60" s="255"/>
      <c r="LCE60" s="255"/>
      <c r="LCF60" s="255"/>
      <c r="LCG60" s="255"/>
      <c r="LCH60" s="255"/>
      <c r="LCI60" s="255"/>
      <c r="LCJ60" s="255"/>
      <c r="LCK60" s="255"/>
      <c r="LCL60" s="255"/>
      <c r="LCM60" s="255"/>
      <c r="LCN60" s="255"/>
      <c r="LCO60" s="255"/>
      <c r="LCP60" s="255"/>
      <c r="LCQ60" s="255"/>
      <c r="LCR60" s="255"/>
      <c r="LCS60" s="255"/>
      <c r="LCT60" s="255"/>
      <c r="LCU60" s="255"/>
      <c r="LCV60" s="255"/>
      <c r="LCW60" s="255"/>
      <c r="LCX60" s="255"/>
      <c r="LCY60" s="255"/>
      <c r="LCZ60" s="255"/>
      <c r="LDA60" s="255"/>
      <c r="LDB60" s="255"/>
      <c r="LDC60" s="255"/>
      <c r="LDD60" s="255"/>
      <c r="LDE60" s="255"/>
      <c r="LDF60" s="255"/>
      <c r="LDG60" s="255"/>
      <c r="LDH60" s="255"/>
      <c r="LDI60" s="255"/>
      <c r="LDJ60" s="255"/>
      <c r="LDK60" s="255"/>
      <c r="LDL60" s="255"/>
      <c r="LDM60" s="255"/>
      <c r="LDN60" s="255"/>
      <c r="LDO60" s="255"/>
      <c r="LDP60" s="255"/>
      <c r="LDQ60" s="255"/>
      <c r="LDR60" s="255"/>
      <c r="LDS60" s="255"/>
      <c r="LDT60" s="255"/>
      <c r="LDU60" s="255"/>
      <c r="LDV60" s="255"/>
      <c r="LDW60" s="255"/>
      <c r="LDX60" s="255"/>
      <c r="LDY60" s="255"/>
      <c r="LDZ60" s="255"/>
      <c r="LEA60" s="255"/>
      <c r="LEB60" s="255"/>
      <c r="LEC60" s="255"/>
      <c r="LED60" s="255"/>
      <c r="LEE60" s="255"/>
      <c r="LEF60" s="255"/>
      <c r="LEG60" s="255"/>
      <c r="LEH60" s="255"/>
      <c r="LEI60" s="255"/>
      <c r="LEJ60" s="255"/>
      <c r="LEK60" s="255"/>
      <c r="LEL60" s="255"/>
      <c r="LEM60" s="255"/>
      <c r="LEN60" s="255"/>
      <c r="LEO60" s="255"/>
      <c r="LEP60" s="255"/>
      <c r="LEQ60" s="255"/>
      <c r="LER60" s="255"/>
      <c r="LES60" s="255"/>
      <c r="LET60" s="255"/>
      <c r="LEU60" s="255"/>
      <c r="LEV60" s="255"/>
      <c r="LEW60" s="255"/>
      <c r="LEX60" s="255"/>
      <c r="LEY60" s="255"/>
      <c r="LEZ60" s="255"/>
      <c r="LFA60" s="255"/>
      <c r="LFB60" s="255"/>
      <c r="LFC60" s="255"/>
      <c r="LFD60" s="255"/>
      <c r="LFE60" s="255"/>
      <c r="LFF60" s="255"/>
      <c r="LFG60" s="255"/>
      <c r="LFH60" s="255"/>
      <c r="LFI60" s="255"/>
      <c r="LFJ60" s="255"/>
      <c r="LFK60" s="255"/>
      <c r="LFL60" s="255"/>
      <c r="LFM60" s="255"/>
      <c r="LFN60" s="255"/>
      <c r="LFO60" s="255"/>
      <c r="LFP60" s="255"/>
      <c r="LFQ60" s="255"/>
      <c r="LFR60" s="255"/>
      <c r="LFS60" s="255"/>
      <c r="LFT60" s="255"/>
      <c r="LFU60" s="255"/>
      <c r="LFV60" s="255"/>
      <c r="LFW60" s="255"/>
      <c r="LFX60" s="255"/>
      <c r="LFY60" s="255"/>
      <c r="LFZ60" s="255"/>
      <c r="LGA60" s="255"/>
      <c r="LGB60" s="255"/>
      <c r="LGC60" s="255"/>
      <c r="LGD60" s="255"/>
      <c r="LGE60" s="255"/>
      <c r="LGF60" s="255"/>
      <c r="LGG60" s="255"/>
      <c r="LGH60" s="255"/>
      <c r="LGI60" s="255"/>
      <c r="LGJ60" s="255"/>
      <c r="LGK60" s="255"/>
      <c r="LGL60" s="255"/>
      <c r="LGM60" s="255"/>
      <c r="LGN60" s="255"/>
      <c r="LGO60" s="255"/>
      <c r="LGP60" s="255"/>
      <c r="LGQ60" s="255"/>
      <c r="LGR60" s="255"/>
      <c r="LGS60" s="255"/>
      <c r="LGT60" s="255"/>
      <c r="LGU60" s="255"/>
      <c r="LGV60" s="255"/>
      <c r="LGW60" s="255"/>
      <c r="LGX60" s="255"/>
      <c r="LGY60" s="255"/>
      <c r="LGZ60" s="255"/>
      <c r="LHA60" s="255"/>
      <c r="LHB60" s="255"/>
      <c r="LHC60" s="255"/>
      <c r="LHD60" s="255"/>
      <c r="LHE60" s="255"/>
      <c r="LHF60" s="255"/>
      <c r="LHG60" s="255"/>
      <c r="LHH60" s="255"/>
      <c r="LHI60" s="255"/>
      <c r="LHJ60" s="255"/>
      <c r="LHK60" s="255"/>
      <c r="LHL60" s="255"/>
      <c r="LHM60" s="255"/>
      <c r="LHN60" s="255"/>
      <c r="LHO60" s="255"/>
      <c r="LHP60" s="255"/>
      <c r="LHQ60" s="255"/>
      <c r="LHR60" s="255"/>
      <c r="LHS60" s="255"/>
      <c r="LHT60" s="255"/>
      <c r="LHU60" s="255"/>
      <c r="LHV60" s="255"/>
      <c r="LHW60" s="255"/>
      <c r="LHX60" s="255"/>
      <c r="LHY60" s="255"/>
      <c r="LHZ60" s="255"/>
      <c r="LIA60" s="255"/>
      <c r="LIB60" s="255"/>
      <c r="LIC60" s="255"/>
      <c r="LID60" s="255"/>
      <c r="LIE60" s="255"/>
      <c r="LIF60" s="255"/>
      <c r="LIG60" s="255"/>
      <c r="LIH60" s="255"/>
      <c r="LII60" s="255"/>
      <c r="LIJ60" s="255"/>
      <c r="LIK60" s="255"/>
      <c r="LIL60" s="255"/>
      <c r="LIM60" s="255"/>
      <c r="LIN60" s="255"/>
      <c r="LIO60" s="255"/>
      <c r="LIP60" s="255"/>
      <c r="LIQ60" s="255"/>
      <c r="LIR60" s="255"/>
      <c r="LIS60" s="255"/>
      <c r="LIT60" s="255"/>
      <c r="LIU60" s="255"/>
      <c r="LIV60" s="255"/>
      <c r="LIW60" s="255"/>
      <c r="LIX60" s="255"/>
      <c r="LIY60" s="255"/>
      <c r="LIZ60" s="255"/>
      <c r="LJA60" s="255"/>
      <c r="LJB60" s="255"/>
      <c r="LJC60" s="255"/>
      <c r="LJD60" s="255"/>
      <c r="LJE60" s="255"/>
      <c r="LJF60" s="255"/>
      <c r="LJG60" s="255"/>
      <c r="LJH60" s="255"/>
      <c r="LJI60" s="255"/>
      <c r="LJJ60" s="255"/>
      <c r="LJK60" s="255"/>
      <c r="LJL60" s="255"/>
      <c r="LJM60" s="255"/>
      <c r="LJN60" s="255"/>
      <c r="LJO60" s="255"/>
      <c r="LJP60" s="255"/>
      <c r="LJQ60" s="255"/>
      <c r="LJR60" s="255"/>
      <c r="LJS60" s="255"/>
      <c r="LJT60" s="255"/>
      <c r="LJU60" s="255"/>
      <c r="LJV60" s="255"/>
      <c r="LJW60" s="255"/>
      <c r="LJX60" s="255"/>
      <c r="LJY60" s="255"/>
      <c r="LJZ60" s="255"/>
      <c r="LKA60" s="255"/>
      <c r="LKB60" s="255"/>
      <c r="LKC60" s="255"/>
      <c r="LKD60" s="255"/>
      <c r="LKE60" s="255"/>
      <c r="LKF60" s="255"/>
      <c r="LKG60" s="255"/>
      <c r="LKH60" s="255"/>
      <c r="LKI60" s="255"/>
      <c r="LKJ60" s="255"/>
      <c r="LKK60" s="255"/>
      <c r="LKL60" s="255"/>
      <c r="LKM60" s="255"/>
      <c r="LKN60" s="255"/>
      <c r="LKO60" s="255"/>
      <c r="LKP60" s="255"/>
      <c r="LKQ60" s="255"/>
      <c r="LKR60" s="255"/>
      <c r="LKS60" s="255"/>
      <c r="LKT60" s="255"/>
      <c r="LKU60" s="255"/>
      <c r="LKV60" s="255"/>
      <c r="LKW60" s="255"/>
      <c r="LKX60" s="255"/>
      <c r="LKY60" s="255"/>
      <c r="LKZ60" s="255"/>
      <c r="LLA60" s="255"/>
      <c r="LLB60" s="255"/>
      <c r="LLC60" s="255"/>
      <c r="LLD60" s="255"/>
      <c r="LLE60" s="255"/>
      <c r="LLF60" s="255"/>
      <c r="LLG60" s="255"/>
      <c r="LLH60" s="255"/>
      <c r="LLI60" s="255"/>
      <c r="LLJ60" s="255"/>
      <c r="LLK60" s="255"/>
      <c r="LLL60" s="255"/>
      <c r="LLM60" s="255"/>
      <c r="LLN60" s="255"/>
      <c r="LLO60" s="255"/>
      <c r="LLP60" s="255"/>
      <c r="LLQ60" s="255"/>
      <c r="LLR60" s="255"/>
      <c r="LLS60" s="255"/>
      <c r="LLT60" s="255"/>
      <c r="LLU60" s="255"/>
      <c r="LLV60" s="255"/>
      <c r="LLW60" s="255"/>
      <c r="LLX60" s="255"/>
      <c r="LLY60" s="255"/>
      <c r="LLZ60" s="255"/>
      <c r="LMA60" s="255"/>
      <c r="LMB60" s="255"/>
      <c r="LMC60" s="255"/>
      <c r="LMD60" s="255"/>
      <c r="LME60" s="255"/>
      <c r="LMF60" s="255"/>
      <c r="LMG60" s="255"/>
      <c r="LMH60" s="255"/>
      <c r="LMI60" s="255"/>
      <c r="LMJ60" s="255"/>
      <c r="LMK60" s="255"/>
      <c r="LML60" s="255"/>
      <c r="LMM60" s="255"/>
      <c r="LMN60" s="255"/>
      <c r="LMO60" s="255"/>
      <c r="LMP60" s="255"/>
      <c r="LMQ60" s="255"/>
      <c r="LMR60" s="255"/>
      <c r="LMS60" s="255"/>
      <c r="LMT60" s="255"/>
      <c r="LMU60" s="255"/>
      <c r="LMV60" s="255"/>
      <c r="LMW60" s="255"/>
      <c r="LMX60" s="255"/>
      <c r="LMY60" s="255"/>
      <c r="LMZ60" s="255"/>
      <c r="LNA60" s="255"/>
      <c r="LNB60" s="255"/>
      <c r="LNC60" s="255"/>
      <c r="LND60" s="255"/>
      <c r="LNE60" s="255"/>
      <c r="LNF60" s="255"/>
      <c r="LNG60" s="255"/>
      <c r="LNH60" s="255"/>
      <c r="LNI60" s="255"/>
      <c r="LNJ60" s="255"/>
      <c r="LNK60" s="255"/>
      <c r="LNL60" s="255"/>
      <c r="LNM60" s="255"/>
      <c r="LNN60" s="255"/>
      <c r="LNO60" s="255"/>
      <c r="LNP60" s="255"/>
      <c r="LNQ60" s="255"/>
      <c r="LNR60" s="255"/>
      <c r="LNS60" s="255"/>
      <c r="LNT60" s="255"/>
      <c r="LNU60" s="255"/>
      <c r="LNV60" s="255"/>
      <c r="LNW60" s="255"/>
      <c r="LNX60" s="255"/>
      <c r="LNY60" s="255"/>
      <c r="LNZ60" s="255"/>
      <c r="LOA60" s="255"/>
      <c r="LOB60" s="255"/>
      <c r="LOC60" s="255"/>
      <c r="LOD60" s="255"/>
      <c r="LOE60" s="255"/>
      <c r="LOF60" s="255"/>
      <c r="LOG60" s="255"/>
      <c r="LOH60" s="255"/>
      <c r="LOI60" s="255"/>
      <c r="LOJ60" s="255"/>
      <c r="LOK60" s="255"/>
      <c r="LOL60" s="255"/>
      <c r="LOM60" s="255"/>
      <c r="LON60" s="255"/>
      <c r="LOO60" s="255"/>
      <c r="LOP60" s="255"/>
      <c r="LOQ60" s="255"/>
      <c r="LOR60" s="255"/>
      <c r="LOS60" s="255"/>
      <c r="LOT60" s="255"/>
      <c r="LOU60" s="255"/>
      <c r="LOV60" s="255"/>
      <c r="LOW60" s="255"/>
      <c r="LOX60" s="255"/>
      <c r="LOY60" s="255"/>
      <c r="LOZ60" s="255"/>
      <c r="LPA60" s="255"/>
      <c r="LPB60" s="255"/>
      <c r="LPC60" s="255"/>
      <c r="LPD60" s="255"/>
      <c r="LPE60" s="255"/>
      <c r="LPF60" s="255"/>
      <c r="LPG60" s="255"/>
      <c r="LPH60" s="255"/>
      <c r="LPI60" s="255"/>
      <c r="LPJ60" s="255"/>
      <c r="LPK60" s="255"/>
      <c r="LPL60" s="255"/>
      <c r="LPM60" s="255"/>
      <c r="LPN60" s="255"/>
      <c r="LPO60" s="255"/>
      <c r="LPP60" s="255"/>
      <c r="LPQ60" s="255"/>
      <c r="LPR60" s="255"/>
      <c r="LPS60" s="255"/>
      <c r="LPT60" s="255"/>
      <c r="LPU60" s="255"/>
      <c r="LPV60" s="255"/>
      <c r="LPW60" s="255"/>
      <c r="LPX60" s="255"/>
      <c r="LPY60" s="255"/>
      <c r="LPZ60" s="255"/>
      <c r="LQA60" s="255"/>
      <c r="LQB60" s="255"/>
      <c r="LQC60" s="255"/>
      <c r="LQD60" s="255"/>
      <c r="LQE60" s="255"/>
      <c r="LQF60" s="255"/>
      <c r="LQG60" s="255"/>
      <c r="LQH60" s="255"/>
      <c r="LQI60" s="255"/>
      <c r="LQJ60" s="255"/>
      <c r="LQK60" s="255"/>
      <c r="LQL60" s="255"/>
      <c r="LQM60" s="255"/>
      <c r="LQN60" s="255"/>
      <c r="LQO60" s="255"/>
      <c r="LQP60" s="255"/>
      <c r="LQQ60" s="255"/>
      <c r="LQR60" s="255"/>
      <c r="LQS60" s="255"/>
      <c r="LQT60" s="255"/>
      <c r="LQU60" s="255"/>
      <c r="LQV60" s="255"/>
      <c r="LQW60" s="255"/>
      <c r="LQX60" s="255"/>
      <c r="LQY60" s="255"/>
      <c r="LQZ60" s="255"/>
      <c r="LRA60" s="255"/>
      <c r="LRB60" s="255"/>
      <c r="LRC60" s="255"/>
      <c r="LRD60" s="255"/>
      <c r="LRE60" s="255"/>
      <c r="LRF60" s="255"/>
      <c r="LRG60" s="255"/>
      <c r="LRH60" s="255"/>
      <c r="LRI60" s="255"/>
      <c r="LRJ60" s="255"/>
      <c r="LRK60" s="255"/>
      <c r="LRL60" s="255"/>
      <c r="LRM60" s="255"/>
      <c r="LRN60" s="255"/>
      <c r="LRO60" s="255"/>
      <c r="LRP60" s="255"/>
      <c r="LRQ60" s="255"/>
      <c r="LRR60" s="255"/>
      <c r="LRS60" s="255"/>
      <c r="LRT60" s="255"/>
      <c r="LRU60" s="255"/>
      <c r="LRV60" s="255"/>
      <c r="LRW60" s="255"/>
      <c r="LRX60" s="255"/>
      <c r="LRY60" s="255"/>
      <c r="LRZ60" s="255"/>
      <c r="LSA60" s="255"/>
      <c r="LSB60" s="255"/>
      <c r="LSC60" s="255"/>
      <c r="LSD60" s="255"/>
      <c r="LSE60" s="255"/>
      <c r="LSF60" s="255"/>
      <c r="LSG60" s="255"/>
      <c r="LSH60" s="255"/>
      <c r="LSI60" s="255"/>
      <c r="LSJ60" s="255"/>
      <c r="LSK60" s="255"/>
      <c r="LSL60" s="255"/>
      <c r="LSM60" s="255"/>
      <c r="LSN60" s="255"/>
      <c r="LSO60" s="255"/>
      <c r="LSP60" s="255"/>
      <c r="LSQ60" s="255"/>
      <c r="LSR60" s="255"/>
      <c r="LSS60" s="255"/>
      <c r="LST60" s="255"/>
      <c r="LSU60" s="255"/>
      <c r="LSV60" s="255"/>
      <c r="LSW60" s="255"/>
      <c r="LSX60" s="255"/>
      <c r="LSY60" s="255"/>
      <c r="LSZ60" s="255"/>
      <c r="LTA60" s="255"/>
      <c r="LTB60" s="255"/>
      <c r="LTC60" s="255"/>
      <c r="LTD60" s="255"/>
      <c r="LTE60" s="255"/>
      <c r="LTF60" s="255"/>
      <c r="LTG60" s="255"/>
      <c r="LTH60" s="255"/>
      <c r="LTI60" s="255"/>
      <c r="LTJ60" s="255"/>
      <c r="LTK60" s="255"/>
      <c r="LTL60" s="255"/>
      <c r="LTM60" s="255"/>
      <c r="LTN60" s="255"/>
      <c r="LTO60" s="255"/>
      <c r="LTP60" s="255"/>
      <c r="LTQ60" s="255"/>
      <c r="LTR60" s="255"/>
      <c r="LTS60" s="255"/>
      <c r="LTT60" s="255"/>
      <c r="LTU60" s="255"/>
      <c r="LTV60" s="255"/>
      <c r="LTW60" s="255"/>
      <c r="LTX60" s="255"/>
      <c r="LTY60" s="255"/>
      <c r="LTZ60" s="255"/>
      <c r="LUA60" s="255"/>
      <c r="LUB60" s="255"/>
      <c r="LUC60" s="255"/>
      <c r="LUD60" s="255"/>
      <c r="LUE60" s="255"/>
      <c r="LUF60" s="255"/>
      <c r="LUG60" s="255"/>
      <c r="LUH60" s="255"/>
      <c r="LUI60" s="255"/>
      <c r="LUJ60" s="255"/>
      <c r="LUK60" s="255"/>
      <c r="LUL60" s="255"/>
      <c r="LUM60" s="255"/>
      <c r="LUN60" s="255"/>
      <c r="LUO60" s="255"/>
      <c r="LUP60" s="255"/>
      <c r="LUQ60" s="255"/>
      <c r="LUR60" s="255"/>
      <c r="LUS60" s="255"/>
      <c r="LUT60" s="255"/>
      <c r="LUU60" s="255"/>
      <c r="LUV60" s="255"/>
      <c r="LUW60" s="255"/>
      <c r="LUX60" s="255"/>
      <c r="LUY60" s="255"/>
      <c r="LUZ60" s="255"/>
      <c r="LVA60" s="255"/>
      <c r="LVB60" s="255"/>
      <c r="LVC60" s="255"/>
      <c r="LVD60" s="255"/>
      <c r="LVE60" s="255"/>
      <c r="LVF60" s="255"/>
      <c r="LVG60" s="255"/>
      <c r="LVH60" s="255"/>
      <c r="LVI60" s="255"/>
      <c r="LVJ60" s="255"/>
      <c r="LVK60" s="255"/>
      <c r="LVL60" s="255"/>
      <c r="LVM60" s="255"/>
      <c r="LVN60" s="255"/>
      <c r="LVO60" s="255"/>
      <c r="LVP60" s="255"/>
      <c r="LVQ60" s="255"/>
      <c r="LVR60" s="255"/>
      <c r="LVS60" s="255"/>
      <c r="LVT60" s="255"/>
      <c r="LVU60" s="255"/>
      <c r="LVV60" s="255"/>
      <c r="LVW60" s="255"/>
      <c r="LVX60" s="255"/>
      <c r="LVY60" s="255"/>
      <c r="LVZ60" s="255"/>
      <c r="LWA60" s="255"/>
      <c r="LWB60" s="255"/>
      <c r="LWC60" s="255"/>
      <c r="LWD60" s="255"/>
      <c r="LWE60" s="255"/>
      <c r="LWF60" s="255"/>
      <c r="LWG60" s="255"/>
      <c r="LWH60" s="255"/>
      <c r="LWI60" s="255"/>
      <c r="LWJ60" s="255"/>
      <c r="LWK60" s="255"/>
      <c r="LWL60" s="255"/>
      <c r="LWM60" s="255"/>
      <c r="LWN60" s="255"/>
      <c r="LWO60" s="255"/>
      <c r="LWP60" s="255"/>
      <c r="LWQ60" s="255"/>
      <c r="LWR60" s="255"/>
      <c r="LWS60" s="255"/>
      <c r="LWT60" s="255"/>
      <c r="LWU60" s="255"/>
      <c r="LWV60" s="255"/>
      <c r="LWW60" s="255"/>
      <c r="LWX60" s="255"/>
      <c r="LWY60" s="255"/>
      <c r="LWZ60" s="255"/>
      <c r="LXA60" s="255"/>
      <c r="LXB60" s="255"/>
      <c r="LXC60" s="255"/>
      <c r="LXD60" s="255"/>
      <c r="LXE60" s="255"/>
      <c r="LXF60" s="255"/>
      <c r="LXG60" s="255"/>
      <c r="LXH60" s="255"/>
      <c r="LXI60" s="255"/>
      <c r="LXJ60" s="255"/>
      <c r="LXK60" s="255"/>
      <c r="LXL60" s="255"/>
      <c r="LXM60" s="255"/>
      <c r="LXN60" s="255"/>
      <c r="LXO60" s="255"/>
      <c r="LXP60" s="255"/>
      <c r="LXQ60" s="255"/>
      <c r="LXR60" s="255"/>
      <c r="LXS60" s="255"/>
      <c r="LXT60" s="255"/>
      <c r="LXU60" s="255"/>
      <c r="LXV60" s="255"/>
      <c r="LXW60" s="255"/>
      <c r="LXX60" s="255"/>
      <c r="LXY60" s="255"/>
      <c r="LXZ60" s="255"/>
      <c r="LYA60" s="255"/>
      <c r="LYB60" s="255"/>
      <c r="LYC60" s="255"/>
      <c r="LYD60" s="255"/>
      <c r="LYE60" s="255"/>
      <c r="LYF60" s="255"/>
      <c r="LYG60" s="255"/>
      <c r="LYH60" s="255"/>
      <c r="LYI60" s="255"/>
      <c r="LYJ60" s="255"/>
      <c r="LYK60" s="255"/>
      <c r="LYL60" s="255"/>
      <c r="LYM60" s="255"/>
      <c r="LYN60" s="255"/>
      <c r="LYO60" s="255"/>
      <c r="LYP60" s="255"/>
      <c r="LYQ60" s="255"/>
      <c r="LYR60" s="255"/>
      <c r="LYS60" s="255"/>
      <c r="LYT60" s="255"/>
      <c r="LYU60" s="255"/>
      <c r="LYV60" s="255"/>
      <c r="LYW60" s="255"/>
      <c r="LYX60" s="255"/>
      <c r="LYY60" s="255"/>
      <c r="LYZ60" s="255"/>
      <c r="LZA60" s="255"/>
      <c r="LZB60" s="255"/>
      <c r="LZC60" s="255"/>
      <c r="LZD60" s="255"/>
      <c r="LZE60" s="255"/>
      <c r="LZF60" s="255"/>
      <c r="LZG60" s="255"/>
      <c r="LZH60" s="255"/>
      <c r="LZI60" s="255"/>
      <c r="LZJ60" s="255"/>
      <c r="LZK60" s="255"/>
      <c r="LZL60" s="255"/>
      <c r="LZM60" s="255"/>
      <c r="LZN60" s="255"/>
      <c r="LZO60" s="255"/>
      <c r="LZP60" s="255"/>
      <c r="LZQ60" s="255"/>
      <c r="LZR60" s="255"/>
      <c r="LZS60" s="255"/>
      <c r="LZT60" s="255"/>
      <c r="LZU60" s="255"/>
      <c r="LZV60" s="255"/>
      <c r="LZW60" s="255"/>
      <c r="LZX60" s="255"/>
      <c r="LZY60" s="255"/>
      <c r="LZZ60" s="255"/>
      <c r="MAA60" s="255"/>
      <c r="MAB60" s="255"/>
      <c r="MAC60" s="255"/>
      <c r="MAD60" s="255"/>
      <c r="MAE60" s="255"/>
      <c r="MAF60" s="255"/>
      <c r="MAG60" s="255"/>
      <c r="MAH60" s="255"/>
      <c r="MAI60" s="255"/>
      <c r="MAJ60" s="255"/>
      <c r="MAK60" s="255"/>
      <c r="MAL60" s="255"/>
      <c r="MAM60" s="255"/>
      <c r="MAN60" s="255"/>
      <c r="MAO60" s="255"/>
      <c r="MAP60" s="255"/>
      <c r="MAQ60" s="255"/>
      <c r="MAR60" s="255"/>
      <c r="MAS60" s="255"/>
      <c r="MAT60" s="255"/>
      <c r="MAU60" s="255"/>
      <c r="MAV60" s="255"/>
      <c r="MAW60" s="255"/>
      <c r="MAX60" s="255"/>
      <c r="MAY60" s="255"/>
      <c r="MAZ60" s="255"/>
      <c r="MBA60" s="255"/>
      <c r="MBB60" s="255"/>
      <c r="MBC60" s="255"/>
      <c r="MBD60" s="255"/>
      <c r="MBE60" s="255"/>
      <c r="MBF60" s="255"/>
      <c r="MBG60" s="255"/>
      <c r="MBH60" s="255"/>
      <c r="MBI60" s="255"/>
      <c r="MBJ60" s="255"/>
      <c r="MBK60" s="255"/>
      <c r="MBL60" s="255"/>
      <c r="MBM60" s="255"/>
      <c r="MBN60" s="255"/>
      <c r="MBO60" s="255"/>
      <c r="MBP60" s="255"/>
      <c r="MBQ60" s="255"/>
      <c r="MBR60" s="255"/>
      <c r="MBS60" s="255"/>
      <c r="MBT60" s="255"/>
      <c r="MBU60" s="255"/>
      <c r="MBV60" s="255"/>
      <c r="MBW60" s="255"/>
      <c r="MBX60" s="255"/>
      <c r="MBY60" s="255"/>
      <c r="MBZ60" s="255"/>
      <c r="MCA60" s="255"/>
      <c r="MCB60" s="255"/>
      <c r="MCC60" s="255"/>
      <c r="MCD60" s="255"/>
      <c r="MCE60" s="255"/>
      <c r="MCF60" s="255"/>
      <c r="MCG60" s="255"/>
      <c r="MCH60" s="255"/>
      <c r="MCI60" s="255"/>
      <c r="MCJ60" s="255"/>
      <c r="MCK60" s="255"/>
      <c r="MCL60" s="255"/>
      <c r="MCM60" s="255"/>
      <c r="MCN60" s="255"/>
      <c r="MCO60" s="255"/>
      <c r="MCP60" s="255"/>
      <c r="MCQ60" s="255"/>
      <c r="MCR60" s="255"/>
      <c r="MCS60" s="255"/>
      <c r="MCT60" s="255"/>
      <c r="MCU60" s="255"/>
      <c r="MCV60" s="255"/>
      <c r="MCW60" s="255"/>
      <c r="MCX60" s="255"/>
      <c r="MCY60" s="255"/>
      <c r="MCZ60" s="255"/>
      <c r="MDA60" s="255"/>
      <c r="MDB60" s="255"/>
      <c r="MDC60" s="255"/>
      <c r="MDD60" s="255"/>
      <c r="MDE60" s="255"/>
      <c r="MDF60" s="255"/>
      <c r="MDG60" s="255"/>
      <c r="MDH60" s="255"/>
      <c r="MDI60" s="255"/>
      <c r="MDJ60" s="255"/>
      <c r="MDK60" s="255"/>
      <c r="MDL60" s="255"/>
      <c r="MDM60" s="255"/>
      <c r="MDN60" s="255"/>
      <c r="MDO60" s="255"/>
      <c r="MDP60" s="255"/>
      <c r="MDQ60" s="255"/>
      <c r="MDR60" s="255"/>
      <c r="MDS60" s="255"/>
      <c r="MDT60" s="255"/>
      <c r="MDU60" s="255"/>
      <c r="MDV60" s="255"/>
      <c r="MDW60" s="255"/>
      <c r="MDX60" s="255"/>
      <c r="MDY60" s="255"/>
      <c r="MDZ60" s="255"/>
      <c r="MEA60" s="255"/>
      <c r="MEB60" s="255"/>
      <c r="MEC60" s="255"/>
      <c r="MED60" s="255"/>
      <c r="MEE60" s="255"/>
      <c r="MEF60" s="255"/>
      <c r="MEG60" s="255"/>
      <c r="MEH60" s="255"/>
      <c r="MEI60" s="255"/>
      <c r="MEJ60" s="255"/>
      <c r="MEK60" s="255"/>
      <c r="MEL60" s="255"/>
      <c r="MEM60" s="255"/>
      <c r="MEN60" s="255"/>
      <c r="MEO60" s="255"/>
      <c r="MEP60" s="255"/>
      <c r="MEQ60" s="255"/>
      <c r="MER60" s="255"/>
      <c r="MES60" s="255"/>
      <c r="MET60" s="255"/>
      <c r="MEU60" s="255"/>
      <c r="MEV60" s="255"/>
      <c r="MEW60" s="255"/>
      <c r="MEX60" s="255"/>
      <c r="MEY60" s="255"/>
      <c r="MEZ60" s="255"/>
      <c r="MFA60" s="255"/>
      <c r="MFB60" s="255"/>
      <c r="MFC60" s="255"/>
      <c r="MFD60" s="255"/>
      <c r="MFE60" s="255"/>
      <c r="MFF60" s="255"/>
      <c r="MFG60" s="255"/>
      <c r="MFH60" s="255"/>
      <c r="MFI60" s="255"/>
      <c r="MFJ60" s="255"/>
      <c r="MFK60" s="255"/>
      <c r="MFL60" s="255"/>
      <c r="MFM60" s="255"/>
      <c r="MFN60" s="255"/>
      <c r="MFO60" s="255"/>
      <c r="MFP60" s="255"/>
      <c r="MFQ60" s="255"/>
      <c r="MFR60" s="255"/>
      <c r="MFS60" s="255"/>
      <c r="MFT60" s="255"/>
      <c r="MFU60" s="255"/>
      <c r="MFV60" s="255"/>
      <c r="MFW60" s="255"/>
      <c r="MFX60" s="255"/>
      <c r="MFY60" s="255"/>
      <c r="MFZ60" s="255"/>
      <c r="MGA60" s="255"/>
      <c r="MGB60" s="255"/>
      <c r="MGC60" s="255"/>
      <c r="MGD60" s="255"/>
      <c r="MGE60" s="255"/>
      <c r="MGF60" s="255"/>
      <c r="MGG60" s="255"/>
      <c r="MGH60" s="255"/>
      <c r="MGI60" s="255"/>
      <c r="MGJ60" s="255"/>
      <c r="MGK60" s="255"/>
      <c r="MGL60" s="255"/>
      <c r="MGM60" s="255"/>
      <c r="MGN60" s="255"/>
      <c r="MGO60" s="255"/>
      <c r="MGP60" s="255"/>
      <c r="MGQ60" s="255"/>
      <c r="MGR60" s="255"/>
      <c r="MGS60" s="255"/>
      <c r="MGT60" s="255"/>
      <c r="MGU60" s="255"/>
      <c r="MGV60" s="255"/>
      <c r="MGW60" s="255"/>
      <c r="MGX60" s="255"/>
      <c r="MGY60" s="255"/>
      <c r="MGZ60" s="255"/>
      <c r="MHA60" s="255"/>
      <c r="MHB60" s="255"/>
      <c r="MHC60" s="255"/>
      <c r="MHD60" s="255"/>
      <c r="MHE60" s="255"/>
      <c r="MHF60" s="255"/>
      <c r="MHG60" s="255"/>
      <c r="MHH60" s="255"/>
      <c r="MHI60" s="255"/>
      <c r="MHJ60" s="255"/>
      <c r="MHK60" s="255"/>
      <c r="MHL60" s="255"/>
      <c r="MHM60" s="255"/>
      <c r="MHN60" s="255"/>
      <c r="MHO60" s="255"/>
      <c r="MHP60" s="255"/>
      <c r="MHQ60" s="255"/>
      <c r="MHR60" s="255"/>
      <c r="MHS60" s="255"/>
      <c r="MHT60" s="255"/>
      <c r="MHU60" s="255"/>
      <c r="MHV60" s="255"/>
      <c r="MHW60" s="255"/>
      <c r="MHX60" s="255"/>
      <c r="MHY60" s="255"/>
      <c r="MHZ60" s="255"/>
      <c r="MIA60" s="255"/>
      <c r="MIB60" s="255"/>
      <c r="MIC60" s="255"/>
      <c r="MID60" s="255"/>
      <c r="MIE60" s="255"/>
      <c r="MIF60" s="255"/>
      <c r="MIG60" s="255"/>
      <c r="MIH60" s="255"/>
      <c r="MII60" s="255"/>
      <c r="MIJ60" s="255"/>
      <c r="MIK60" s="255"/>
      <c r="MIL60" s="255"/>
      <c r="MIM60" s="255"/>
      <c r="MIN60" s="255"/>
      <c r="MIO60" s="255"/>
      <c r="MIP60" s="255"/>
      <c r="MIQ60" s="255"/>
      <c r="MIR60" s="255"/>
      <c r="MIS60" s="255"/>
      <c r="MIT60" s="255"/>
      <c r="MIU60" s="255"/>
      <c r="MIV60" s="255"/>
      <c r="MIW60" s="255"/>
      <c r="MIX60" s="255"/>
      <c r="MIY60" s="255"/>
      <c r="MIZ60" s="255"/>
      <c r="MJA60" s="255"/>
      <c r="MJB60" s="255"/>
      <c r="MJC60" s="255"/>
      <c r="MJD60" s="255"/>
      <c r="MJE60" s="255"/>
      <c r="MJF60" s="255"/>
      <c r="MJG60" s="255"/>
      <c r="MJH60" s="255"/>
      <c r="MJI60" s="255"/>
      <c r="MJJ60" s="255"/>
      <c r="MJK60" s="255"/>
      <c r="MJL60" s="255"/>
      <c r="MJM60" s="255"/>
      <c r="MJN60" s="255"/>
      <c r="MJO60" s="255"/>
      <c r="MJP60" s="255"/>
      <c r="MJQ60" s="255"/>
      <c r="MJR60" s="255"/>
      <c r="MJS60" s="255"/>
      <c r="MJT60" s="255"/>
      <c r="MJU60" s="255"/>
      <c r="MJV60" s="255"/>
      <c r="MJW60" s="255"/>
      <c r="MJX60" s="255"/>
      <c r="MJY60" s="255"/>
      <c r="MJZ60" s="255"/>
      <c r="MKA60" s="255"/>
      <c r="MKB60" s="255"/>
      <c r="MKC60" s="255"/>
      <c r="MKD60" s="255"/>
      <c r="MKE60" s="255"/>
      <c r="MKF60" s="255"/>
      <c r="MKG60" s="255"/>
      <c r="MKH60" s="255"/>
      <c r="MKI60" s="255"/>
      <c r="MKJ60" s="255"/>
      <c r="MKK60" s="255"/>
      <c r="MKL60" s="255"/>
      <c r="MKM60" s="255"/>
      <c r="MKN60" s="255"/>
      <c r="MKO60" s="255"/>
      <c r="MKP60" s="255"/>
      <c r="MKQ60" s="255"/>
      <c r="MKR60" s="255"/>
      <c r="MKS60" s="255"/>
      <c r="MKT60" s="255"/>
      <c r="MKU60" s="255"/>
      <c r="MKV60" s="255"/>
      <c r="MKW60" s="255"/>
      <c r="MKX60" s="255"/>
      <c r="MKY60" s="255"/>
      <c r="MKZ60" s="255"/>
      <c r="MLA60" s="255"/>
      <c r="MLB60" s="255"/>
      <c r="MLC60" s="255"/>
      <c r="MLD60" s="255"/>
      <c r="MLE60" s="255"/>
      <c r="MLF60" s="255"/>
      <c r="MLG60" s="255"/>
      <c r="MLH60" s="255"/>
      <c r="MLI60" s="255"/>
      <c r="MLJ60" s="255"/>
      <c r="MLK60" s="255"/>
      <c r="MLL60" s="255"/>
      <c r="MLM60" s="255"/>
      <c r="MLN60" s="255"/>
      <c r="MLO60" s="255"/>
      <c r="MLP60" s="255"/>
      <c r="MLQ60" s="255"/>
      <c r="MLR60" s="255"/>
      <c r="MLS60" s="255"/>
      <c r="MLT60" s="255"/>
      <c r="MLU60" s="255"/>
      <c r="MLV60" s="255"/>
      <c r="MLW60" s="255"/>
      <c r="MLX60" s="255"/>
      <c r="MLY60" s="255"/>
      <c r="MLZ60" s="255"/>
      <c r="MMA60" s="255"/>
      <c r="MMB60" s="255"/>
      <c r="MMC60" s="255"/>
      <c r="MMD60" s="255"/>
      <c r="MME60" s="255"/>
      <c r="MMF60" s="255"/>
      <c r="MMG60" s="255"/>
      <c r="MMH60" s="255"/>
      <c r="MMI60" s="255"/>
      <c r="MMJ60" s="255"/>
      <c r="MMK60" s="255"/>
      <c r="MML60" s="255"/>
      <c r="MMM60" s="255"/>
      <c r="MMN60" s="255"/>
      <c r="MMO60" s="255"/>
      <c r="MMP60" s="255"/>
      <c r="MMQ60" s="255"/>
      <c r="MMR60" s="255"/>
      <c r="MMS60" s="255"/>
      <c r="MMT60" s="255"/>
      <c r="MMU60" s="255"/>
      <c r="MMV60" s="255"/>
      <c r="MMW60" s="255"/>
      <c r="MMX60" s="255"/>
      <c r="MMY60" s="255"/>
      <c r="MMZ60" s="255"/>
      <c r="MNA60" s="255"/>
      <c r="MNB60" s="255"/>
      <c r="MNC60" s="255"/>
      <c r="MND60" s="255"/>
      <c r="MNE60" s="255"/>
      <c r="MNF60" s="255"/>
      <c r="MNG60" s="255"/>
      <c r="MNH60" s="255"/>
      <c r="MNI60" s="255"/>
      <c r="MNJ60" s="255"/>
      <c r="MNK60" s="255"/>
      <c r="MNL60" s="255"/>
      <c r="MNM60" s="255"/>
      <c r="MNN60" s="255"/>
      <c r="MNO60" s="255"/>
      <c r="MNP60" s="255"/>
      <c r="MNQ60" s="255"/>
      <c r="MNR60" s="255"/>
      <c r="MNS60" s="255"/>
      <c r="MNT60" s="255"/>
      <c r="MNU60" s="255"/>
      <c r="MNV60" s="255"/>
      <c r="MNW60" s="255"/>
      <c r="MNX60" s="255"/>
      <c r="MNY60" s="255"/>
      <c r="MNZ60" s="255"/>
      <c r="MOA60" s="255"/>
      <c r="MOB60" s="255"/>
      <c r="MOC60" s="255"/>
      <c r="MOD60" s="255"/>
      <c r="MOE60" s="255"/>
      <c r="MOF60" s="255"/>
      <c r="MOG60" s="255"/>
      <c r="MOH60" s="255"/>
      <c r="MOI60" s="255"/>
      <c r="MOJ60" s="255"/>
      <c r="MOK60" s="255"/>
      <c r="MOL60" s="255"/>
      <c r="MOM60" s="255"/>
      <c r="MON60" s="255"/>
      <c r="MOO60" s="255"/>
      <c r="MOP60" s="255"/>
      <c r="MOQ60" s="255"/>
      <c r="MOR60" s="255"/>
      <c r="MOS60" s="255"/>
      <c r="MOT60" s="255"/>
      <c r="MOU60" s="255"/>
      <c r="MOV60" s="255"/>
      <c r="MOW60" s="255"/>
      <c r="MOX60" s="255"/>
      <c r="MOY60" s="255"/>
      <c r="MOZ60" s="255"/>
      <c r="MPA60" s="255"/>
      <c r="MPB60" s="255"/>
      <c r="MPC60" s="255"/>
      <c r="MPD60" s="255"/>
      <c r="MPE60" s="255"/>
      <c r="MPF60" s="255"/>
      <c r="MPG60" s="255"/>
      <c r="MPH60" s="255"/>
      <c r="MPI60" s="255"/>
      <c r="MPJ60" s="255"/>
      <c r="MPK60" s="255"/>
      <c r="MPL60" s="255"/>
      <c r="MPM60" s="255"/>
      <c r="MPN60" s="255"/>
      <c r="MPO60" s="255"/>
      <c r="MPP60" s="255"/>
      <c r="MPQ60" s="255"/>
      <c r="MPR60" s="255"/>
      <c r="MPS60" s="255"/>
      <c r="MPT60" s="255"/>
      <c r="MPU60" s="255"/>
      <c r="MPV60" s="255"/>
      <c r="MPW60" s="255"/>
      <c r="MPX60" s="255"/>
      <c r="MPY60" s="255"/>
      <c r="MPZ60" s="255"/>
      <c r="MQA60" s="255"/>
      <c r="MQB60" s="255"/>
      <c r="MQC60" s="255"/>
      <c r="MQD60" s="255"/>
      <c r="MQE60" s="255"/>
      <c r="MQF60" s="255"/>
      <c r="MQG60" s="255"/>
      <c r="MQH60" s="255"/>
      <c r="MQI60" s="255"/>
      <c r="MQJ60" s="255"/>
      <c r="MQK60" s="255"/>
      <c r="MQL60" s="255"/>
      <c r="MQM60" s="255"/>
      <c r="MQN60" s="255"/>
      <c r="MQO60" s="255"/>
      <c r="MQP60" s="255"/>
      <c r="MQQ60" s="255"/>
      <c r="MQR60" s="255"/>
      <c r="MQS60" s="255"/>
      <c r="MQT60" s="255"/>
      <c r="MQU60" s="255"/>
      <c r="MQV60" s="255"/>
      <c r="MQW60" s="255"/>
      <c r="MQX60" s="255"/>
      <c r="MQY60" s="255"/>
      <c r="MQZ60" s="255"/>
      <c r="MRA60" s="255"/>
      <c r="MRB60" s="255"/>
      <c r="MRC60" s="255"/>
      <c r="MRD60" s="255"/>
      <c r="MRE60" s="255"/>
      <c r="MRF60" s="255"/>
      <c r="MRG60" s="255"/>
      <c r="MRH60" s="255"/>
      <c r="MRI60" s="255"/>
      <c r="MRJ60" s="255"/>
      <c r="MRK60" s="255"/>
      <c r="MRL60" s="255"/>
      <c r="MRM60" s="255"/>
      <c r="MRN60" s="255"/>
      <c r="MRO60" s="255"/>
      <c r="MRP60" s="255"/>
      <c r="MRQ60" s="255"/>
      <c r="MRR60" s="255"/>
      <c r="MRS60" s="255"/>
      <c r="MRT60" s="255"/>
      <c r="MRU60" s="255"/>
      <c r="MRV60" s="255"/>
      <c r="MRW60" s="255"/>
      <c r="MRX60" s="255"/>
      <c r="MRY60" s="255"/>
      <c r="MRZ60" s="255"/>
      <c r="MSA60" s="255"/>
      <c r="MSB60" s="255"/>
      <c r="MSC60" s="255"/>
      <c r="MSD60" s="255"/>
      <c r="MSE60" s="255"/>
      <c r="MSF60" s="255"/>
      <c r="MSG60" s="255"/>
      <c r="MSH60" s="255"/>
      <c r="MSI60" s="255"/>
      <c r="MSJ60" s="255"/>
      <c r="MSK60" s="255"/>
      <c r="MSL60" s="255"/>
      <c r="MSM60" s="255"/>
      <c r="MSN60" s="255"/>
      <c r="MSO60" s="255"/>
      <c r="MSP60" s="255"/>
      <c r="MSQ60" s="255"/>
      <c r="MSR60" s="255"/>
      <c r="MSS60" s="255"/>
      <c r="MST60" s="255"/>
      <c r="MSU60" s="255"/>
      <c r="MSV60" s="255"/>
      <c r="MSW60" s="255"/>
      <c r="MSX60" s="255"/>
      <c r="MSY60" s="255"/>
      <c r="MSZ60" s="255"/>
      <c r="MTA60" s="255"/>
      <c r="MTB60" s="255"/>
      <c r="MTC60" s="255"/>
      <c r="MTD60" s="255"/>
      <c r="MTE60" s="255"/>
      <c r="MTF60" s="255"/>
      <c r="MTG60" s="255"/>
      <c r="MTH60" s="255"/>
      <c r="MTI60" s="255"/>
      <c r="MTJ60" s="255"/>
      <c r="MTK60" s="255"/>
      <c r="MTL60" s="255"/>
      <c r="MTM60" s="255"/>
      <c r="MTN60" s="255"/>
      <c r="MTO60" s="255"/>
      <c r="MTP60" s="255"/>
      <c r="MTQ60" s="255"/>
      <c r="MTR60" s="255"/>
      <c r="MTS60" s="255"/>
      <c r="MTT60" s="255"/>
      <c r="MTU60" s="255"/>
      <c r="MTV60" s="255"/>
      <c r="MTW60" s="255"/>
      <c r="MTX60" s="255"/>
      <c r="MTY60" s="255"/>
      <c r="MTZ60" s="255"/>
      <c r="MUA60" s="255"/>
      <c r="MUB60" s="255"/>
      <c r="MUC60" s="255"/>
      <c r="MUD60" s="255"/>
      <c r="MUE60" s="255"/>
      <c r="MUF60" s="255"/>
      <c r="MUG60" s="255"/>
      <c r="MUH60" s="255"/>
      <c r="MUI60" s="255"/>
      <c r="MUJ60" s="255"/>
      <c r="MUK60" s="255"/>
      <c r="MUL60" s="255"/>
      <c r="MUM60" s="255"/>
      <c r="MUN60" s="255"/>
      <c r="MUO60" s="255"/>
      <c r="MUP60" s="255"/>
      <c r="MUQ60" s="255"/>
      <c r="MUR60" s="255"/>
      <c r="MUS60" s="255"/>
      <c r="MUT60" s="255"/>
      <c r="MUU60" s="255"/>
      <c r="MUV60" s="255"/>
      <c r="MUW60" s="255"/>
      <c r="MUX60" s="255"/>
      <c r="MUY60" s="255"/>
      <c r="MUZ60" s="255"/>
      <c r="MVA60" s="255"/>
      <c r="MVB60" s="255"/>
      <c r="MVC60" s="255"/>
      <c r="MVD60" s="255"/>
      <c r="MVE60" s="255"/>
      <c r="MVF60" s="255"/>
      <c r="MVG60" s="255"/>
      <c r="MVH60" s="255"/>
      <c r="MVI60" s="255"/>
      <c r="MVJ60" s="255"/>
      <c r="MVK60" s="255"/>
      <c r="MVL60" s="255"/>
      <c r="MVM60" s="255"/>
      <c r="MVN60" s="255"/>
      <c r="MVO60" s="255"/>
      <c r="MVP60" s="255"/>
      <c r="MVQ60" s="255"/>
      <c r="MVR60" s="255"/>
      <c r="MVS60" s="255"/>
      <c r="MVT60" s="255"/>
      <c r="MVU60" s="255"/>
      <c r="MVV60" s="255"/>
      <c r="MVW60" s="255"/>
      <c r="MVX60" s="255"/>
      <c r="MVY60" s="255"/>
      <c r="MVZ60" s="255"/>
      <c r="MWA60" s="255"/>
      <c r="MWB60" s="255"/>
      <c r="MWC60" s="255"/>
      <c r="MWD60" s="255"/>
      <c r="MWE60" s="255"/>
      <c r="MWF60" s="255"/>
      <c r="MWG60" s="255"/>
      <c r="MWH60" s="255"/>
      <c r="MWI60" s="255"/>
      <c r="MWJ60" s="255"/>
      <c r="MWK60" s="255"/>
      <c r="MWL60" s="255"/>
      <c r="MWM60" s="255"/>
      <c r="MWN60" s="255"/>
      <c r="MWO60" s="255"/>
      <c r="MWP60" s="255"/>
      <c r="MWQ60" s="255"/>
      <c r="MWR60" s="255"/>
      <c r="MWS60" s="255"/>
      <c r="MWT60" s="255"/>
      <c r="MWU60" s="255"/>
      <c r="MWV60" s="255"/>
      <c r="MWW60" s="255"/>
      <c r="MWX60" s="255"/>
      <c r="MWY60" s="255"/>
      <c r="MWZ60" s="255"/>
      <c r="MXA60" s="255"/>
      <c r="MXB60" s="255"/>
      <c r="MXC60" s="255"/>
      <c r="MXD60" s="255"/>
      <c r="MXE60" s="255"/>
      <c r="MXF60" s="255"/>
      <c r="MXG60" s="255"/>
      <c r="MXH60" s="255"/>
      <c r="MXI60" s="255"/>
      <c r="MXJ60" s="255"/>
      <c r="MXK60" s="255"/>
      <c r="MXL60" s="255"/>
      <c r="MXM60" s="255"/>
      <c r="MXN60" s="255"/>
      <c r="MXO60" s="255"/>
      <c r="MXP60" s="255"/>
      <c r="MXQ60" s="255"/>
      <c r="MXR60" s="255"/>
      <c r="MXS60" s="255"/>
      <c r="MXT60" s="255"/>
      <c r="MXU60" s="255"/>
      <c r="MXV60" s="255"/>
      <c r="MXW60" s="255"/>
      <c r="MXX60" s="255"/>
      <c r="MXY60" s="255"/>
      <c r="MXZ60" s="255"/>
      <c r="MYA60" s="255"/>
      <c r="MYB60" s="255"/>
      <c r="MYC60" s="255"/>
      <c r="MYD60" s="255"/>
      <c r="MYE60" s="255"/>
      <c r="MYF60" s="255"/>
      <c r="MYG60" s="255"/>
      <c r="MYH60" s="255"/>
      <c r="MYI60" s="255"/>
      <c r="MYJ60" s="255"/>
      <c r="MYK60" s="255"/>
      <c r="MYL60" s="255"/>
      <c r="MYM60" s="255"/>
      <c r="MYN60" s="255"/>
      <c r="MYO60" s="255"/>
      <c r="MYP60" s="255"/>
      <c r="MYQ60" s="255"/>
      <c r="MYR60" s="255"/>
      <c r="MYS60" s="255"/>
      <c r="MYT60" s="255"/>
      <c r="MYU60" s="255"/>
      <c r="MYV60" s="255"/>
      <c r="MYW60" s="255"/>
      <c r="MYX60" s="255"/>
      <c r="MYY60" s="255"/>
      <c r="MYZ60" s="255"/>
      <c r="MZA60" s="255"/>
      <c r="MZB60" s="255"/>
      <c r="MZC60" s="255"/>
      <c r="MZD60" s="255"/>
      <c r="MZE60" s="255"/>
      <c r="MZF60" s="255"/>
      <c r="MZG60" s="255"/>
      <c r="MZH60" s="255"/>
      <c r="MZI60" s="255"/>
      <c r="MZJ60" s="255"/>
      <c r="MZK60" s="255"/>
      <c r="MZL60" s="255"/>
      <c r="MZM60" s="255"/>
      <c r="MZN60" s="255"/>
      <c r="MZO60" s="255"/>
      <c r="MZP60" s="255"/>
      <c r="MZQ60" s="255"/>
      <c r="MZR60" s="255"/>
      <c r="MZS60" s="255"/>
      <c r="MZT60" s="255"/>
      <c r="MZU60" s="255"/>
      <c r="MZV60" s="255"/>
      <c r="MZW60" s="255"/>
      <c r="MZX60" s="255"/>
      <c r="MZY60" s="255"/>
      <c r="MZZ60" s="255"/>
      <c r="NAA60" s="255"/>
      <c r="NAB60" s="255"/>
      <c r="NAC60" s="255"/>
      <c r="NAD60" s="255"/>
      <c r="NAE60" s="255"/>
      <c r="NAF60" s="255"/>
      <c r="NAG60" s="255"/>
      <c r="NAH60" s="255"/>
      <c r="NAI60" s="255"/>
      <c r="NAJ60" s="255"/>
      <c r="NAK60" s="255"/>
      <c r="NAL60" s="255"/>
      <c r="NAM60" s="255"/>
      <c r="NAN60" s="255"/>
      <c r="NAO60" s="255"/>
      <c r="NAP60" s="255"/>
      <c r="NAQ60" s="255"/>
      <c r="NAR60" s="255"/>
      <c r="NAS60" s="255"/>
      <c r="NAT60" s="255"/>
      <c r="NAU60" s="255"/>
      <c r="NAV60" s="255"/>
      <c r="NAW60" s="255"/>
      <c r="NAX60" s="255"/>
      <c r="NAY60" s="255"/>
      <c r="NAZ60" s="255"/>
      <c r="NBA60" s="255"/>
      <c r="NBB60" s="255"/>
      <c r="NBC60" s="255"/>
      <c r="NBD60" s="255"/>
      <c r="NBE60" s="255"/>
      <c r="NBF60" s="255"/>
      <c r="NBG60" s="255"/>
      <c r="NBH60" s="255"/>
      <c r="NBI60" s="255"/>
      <c r="NBJ60" s="255"/>
      <c r="NBK60" s="255"/>
      <c r="NBL60" s="255"/>
      <c r="NBM60" s="255"/>
      <c r="NBN60" s="255"/>
      <c r="NBO60" s="255"/>
      <c r="NBP60" s="255"/>
      <c r="NBQ60" s="255"/>
      <c r="NBR60" s="255"/>
      <c r="NBS60" s="255"/>
      <c r="NBT60" s="255"/>
      <c r="NBU60" s="255"/>
      <c r="NBV60" s="255"/>
      <c r="NBW60" s="255"/>
      <c r="NBX60" s="255"/>
      <c r="NBY60" s="255"/>
      <c r="NBZ60" s="255"/>
      <c r="NCA60" s="255"/>
      <c r="NCB60" s="255"/>
      <c r="NCC60" s="255"/>
      <c r="NCD60" s="255"/>
      <c r="NCE60" s="255"/>
      <c r="NCF60" s="255"/>
      <c r="NCG60" s="255"/>
      <c r="NCH60" s="255"/>
      <c r="NCI60" s="255"/>
      <c r="NCJ60" s="255"/>
      <c r="NCK60" s="255"/>
      <c r="NCL60" s="255"/>
      <c r="NCM60" s="255"/>
      <c r="NCN60" s="255"/>
      <c r="NCO60" s="255"/>
      <c r="NCP60" s="255"/>
      <c r="NCQ60" s="255"/>
      <c r="NCR60" s="255"/>
      <c r="NCS60" s="255"/>
      <c r="NCT60" s="255"/>
      <c r="NCU60" s="255"/>
      <c r="NCV60" s="255"/>
      <c r="NCW60" s="255"/>
      <c r="NCX60" s="255"/>
      <c r="NCY60" s="255"/>
      <c r="NCZ60" s="255"/>
      <c r="NDA60" s="255"/>
      <c r="NDB60" s="255"/>
      <c r="NDC60" s="255"/>
      <c r="NDD60" s="255"/>
      <c r="NDE60" s="255"/>
      <c r="NDF60" s="255"/>
      <c r="NDG60" s="255"/>
      <c r="NDH60" s="255"/>
      <c r="NDI60" s="255"/>
      <c r="NDJ60" s="255"/>
      <c r="NDK60" s="255"/>
      <c r="NDL60" s="255"/>
      <c r="NDM60" s="255"/>
      <c r="NDN60" s="255"/>
      <c r="NDO60" s="255"/>
      <c r="NDP60" s="255"/>
      <c r="NDQ60" s="255"/>
      <c r="NDR60" s="255"/>
      <c r="NDS60" s="255"/>
      <c r="NDT60" s="255"/>
      <c r="NDU60" s="255"/>
      <c r="NDV60" s="255"/>
      <c r="NDW60" s="255"/>
      <c r="NDX60" s="255"/>
      <c r="NDY60" s="255"/>
      <c r="NDZ60" s="255"/>
      <c r="NEA60" s="255"/>
      <c r="NEB60" s="255"/>
      <c r="NEC60" s="255"/>
      <c r="NED60" s="255"/>
      <c r="NEE60" s="255"/>
      <c r="NEF60" s="255"/>
      <c r="NEG60" s="255"/>
      <c r="NEH60" s="255"/>
      <c r="NEI60" s="255"/>
      <c r="NEJ60" s="255"/>
      <c r="NEK60" s="255"/>
      <c r="NEL60" s="255"/>
      <c r="NEM60" s="255"/>
      <c r="NEN60" s="255"/>
      <c r="NEO60" s="255"/>
      <c r="NEP60" s="255"/>
      <c r="NEQ60" s="255"/>
      <c r="NER60" s="255"/>
      <c r="NES60" s="255"/>
      <c r="NET60" s="255"/>
      <c r="NEU60" s="255"/>
      <c r="NEV60" s="255"/>
      <c r="NEW60" s="255"/>
      <c r="NEX60" s="255"/>
      <c r="NEY60" s="255"/>
      <c r="NEZ60" s="255"/>
      <c r="NFA60" s="255"/>
      <c r="NFB60" s="255"/>
      <c r="NFC60" s="255"/>
      <c r="NFD60" s="255"/>
      <c r="NFE60" s="255"/>
      <c r="NFF60" s="255"/>
      <c r="NFG60" s="255"/>
      <c r="NFH60" s="255"/>
      <c r="NFI60" s="255"/>
      <c r="NFJ60" s="255"/>
      <c r="NFK60" s="255"/>
      <c r="NFL60" s="255"/>
      <c r="NFM60" s="255"/>
      <c r="NFN60" s="255"/>
      <c r="NFO60" s="255"/>
      <c r="NFP60" s="255"/>
      <c r="NFQ60" s="255"/>
      <c r="NFR60" s="255"/>
      <c r="NFS60" s="255"/>
      <c r="NFT60" s="255"/>
      <c r="NFU60" s="255"/>
      <c r="NFV60" s="255"/>
      <c r="NFW60" s="255"/>
      <c r="NFX60" s="255"/>
      <c r="NFY60" s="255"/>
      <c r="NFZ60" s="255"/>
      <c r="NGA60" s="255"/>
      <c r="NGB60" s="255"/>
      <c r="NGC60" s="255"/>
      <c r="NGD60" s="255"/>
      <c r="NGE60" s="255"/>
      <c r="NGF60" s="255"/>
      <c r="NGG60" s="255"/>
      <c r="NGH60" s="255"/>
      <c r="NGI60" s="255"/>
      <c r="NGJ60" s="255"/>
      <c r="NGK60" s="255"/>
      <c r="NGL60" s="255"/>
      <c r="NGM60" s="255"/>
      <c r="NGN60" s="255"/>
      <c r="NGO60" s="255"/>
      <c r="NGP60" s="255"/>
      <c r="NGQ60" s="255"/>
      <c r="NGR60" s="255"/>
      <c r="NGS60" s="255"/>
      <c r="NGT60" s="255"/>
      <c r="NGU60" s="255"/>
      <c r="NGV60" s="255"/>
      <c r="NGW60" s="255"/>
      <c r="NGX60" s="255"/>
      <c r="NGY60" s="255"/>
      <c r="NGZ60" s="255"/>
      <c r="NHA60" s="255"/>
      <c r="NHB60" s="255"/>
      <c r="NHC60" s="255"/>
      <c r="NHD60" s="255"/>
      <c r="NHE60" s="255"/>
      <c r="NHF60" s="255"/>
      <c r="NHG60" s="255"/>
      <c r="NHH60" s="255"/>
      <c r="NHI60" s="255"/>
      <c r="NHJ60" s="255"/>
      <c r="NHK60" s="255"/>
      <c r="NHL60" s="255"/>
      <c r="NHM60" s="255"/>
      <c r="NHN60" s="255"/>
      <c r="NHO60" s="255"/>
      <c r="NHP60" s="255"/>
      <c r="NHQ60" s="255"/>
      <c r="NHR60" s="255"/>
      <c r="NHS60" s="255"/>
      <c r="NHT60" s="255"/>
      <c r="NHU60" s="255"/>
      <c r="NHV60" s="255"/>
      <c r="NHW60" s="255"/>
      <c r="NHX60" s="255"/>
      <c r="NHY60" s="255"/>
      <c r="NHZ60" s="255"/>
      <c r="NIA60" s="255"/>
      <c r="NIB60" s="255"/>
      <c r="NIC60" s="255"/>
      <c r="NID60" s="255"/>
      <c r="NIE60" s="255"/>
      <c r="NIF60" s="255"/>
      <c r="NIG60" s="255"/>
      <c r="NIH60" s="255"/>
      <c r="NII60" s="255"/>
      <c r="NIJ60" s="255"/>
      <c r="NIK60" s="255"/>
      <c r="NIL60" s="255"/>
      <c r="NIM60" s="255"/>
      <c r="NIN60" s="255"/>
      <c r="NIO60" s="255"/>
      <c r="NIP60" s="255"/>
      <c r="NIQ60" s="255"/>
      <c r="NIR60" s="255"/>
      <c r="NIS60" s="255"/>
      <c r="NIT60" s="255"/>
      <c r="NIU60" s="255"/>
      <c r="NIV60" s="255"/>
      <c r="NIW60" s="255"/>
      <c r="NIX60" s="255"/>
      <c r="NIY60" s="255"/>
      <c r="NIZ60" s="255"/>
      <c r="NJA60" s="255"/>
      <c r="NJB60" s="255"/>
      <c r="NJC60" s="255"/>
      <c r="NJD60" s="255"/>
      <c r="NJE60" s="255"/>
      <c r="NJF60" s="255"/>
      <c r="NJG60" s="255"/>
      <c r="NJH60" s="255"/>
      <c r="NJI60" s="255"/>
      <c r="NJJ60" s="255"/>
      <c r="NJK60" s="255"/>
      <c r="NJL60" s="255"/>
      <c r="NJM60" s="255"/>
      <c r="NJN60" s="255"/>
      <c r="NJO60" s="255"/>
      <c r="NJP60" s="255"/>
      <c r="NJQ60" s="255"/>
      <c r="NJR60" s="255"/>
      <c r="NJS60" s="255"/>
      <c r="NJT60" s="255"/>
      <c r="NJU60" s="255"/>
      <c r="NJV60" s="255"/>
      <c r="NJW60" s="255"/>
      <c r="NJX60" s="255"/>
      <c r="NJY60" s="255"/>
      <c r="NJZ60" s="255"/>
      <c r="NKA60" s="255"/>
      <c r="NKB60" s="255"/>
      <c r="NKC60" s="255"/>
      <c r="NKD60" s="255"/>
      <c r="NKE60" s="255"/>
      <c r="NKF60" s="255"/>
      <c r="NKG60" s="255"/>
      <c r="NKH60" s="255"/>
      <c r="NKI60" s="255"/>
      <c r="NKJ60" s="255"/>
      <c r="NKK60" s="255"/>
      <c r="NKL60" s="255"/>
      <c r="NKM60" s="255"/>
      <c r="NKN60" s="255"/>
      <c r="NKO60" s="255"/>
      <c r="NKP60" s="255"/>
      <c r="NKQ60" s="255"/>
      <c r="NKR60" s="255"/>
      <c r="NKS60" s="255"/>
      <c r="NKT60" s="255"/>
      <c r="NKU60" s="255"/>
      <c r="NKV60" s="255"/>
      <c r="NKW60" s="255"/>
      <c r="NKX60" s="255"/>
      <c r="NKY60" s="255"/>
      <c r="NKZ60" s="255"/>
      <c r="NLA60" s="255"/>
      <c r="NLB60" s="255"/>
      <c r="NLC60" s="255"/>
      <c r="NLD60" s="255"/>
      <c r="NLE60" s="255"/>
      <c r="NLF60" s="255"/>
      <c r="NLG60" s="255"/>
      <c r="NLH60" s="255"/>
      <c r="NLI60" s="255"/>
      <c r="NLJ60" s="255"/>
      <c r="NLK60" s="255"/>
      <c r="NLL60" s="255"/>
      <c r="NLM60" s="255"/>
      <c r="NLN60" s="255"/>
      <c r="NLO60" s="255"/>
      <c r="NLP60" s="255"/>
      <c r="NLQ60" s="255"/>
      <c r="NLR60" s="255"/>
      <c r="NLS60" s="255"/>
      <c r="NLT60" s="255"/>
      <c r="NLU60" s="255"/>
      <c r="NLV60" s="255"/>
      <c r="NLW60" s="255"/>
      <c r="NLX60" s="255"/>
      <c r="NLY60" s="255"/>
      <c r="NLZ60" s="255"/>
      <c r="NMA60" s="255"/>
      <c r="NMB60" s="255"/>
      <c r="NMC60" s="255"/>
      <c r="NMD60" s="255"/>
      <c r="NME60" s="255"/>
      <c r="NMF60" s="255"/>
      <c r="NMG60" s="255"/>
      <c r="NMH60" s="255"/>
      <c r="NMI60" s="255"/>
      <c r="NMJ60" s="255"/>
      <c r="NMK60" s="255"/>
      <c r="NML60" s="255"/>
      <c r="NMM60" s="255"/>
      <c r="NMN60" s="255"/>
      <c r="NMO60" s="255"/>
      <c r="NMP60" s="255"/>
      <c r="NMQ60" s="255"/>
      <c r="NMR60" s="255"/>
      <c r="NMS60" s="255"/>
      <c r="NMT60" s="255"/>
      <c r="NMU60" s="255"/>
      <c r="NMV60" s="255"/>
      <c r="NMW60" s="255"/>
      <c r="NMX60" s="255"/>
      <c r="NMY60" s="255"/>
      <c r="NMZ60" s="255"/>
      <c r="NNA60" s="255"/>
      <c r="NNB60" s="255"/>
      <c r="NNC60" s="255"/>
      <c r="NND60" s="255"/>
      <c r="NNE60" s="255"/>
      <c r="NNF60" s="255"/>
      <c r="NNG60" s="255"/>
      <c r="NNH60" s="255"/>
      <c r="NNI60" s="255"/>
      <c r="NNJ60" s="255"/>
      <c r="NNK60" s="255"/>
      <c r="NNL60" s="255"/>
      <c r="NNM60" s="255"/>
      <c r="NNN60" s="255"/>
      <c r="NNO60" s="255"/>
      <c r="NNP60" s="255"/>
      <c r="NNQ60" s="255"/>
      <c r="NNR60" s="255"/>
      <c r="NNS60" s="255"/>
      <c r="NNT60" s="255"/>
      <c r="NNU60" s="255"/>
      <c r="NNV60" s="255"/>
      <c r="NNW60" s="255"/>
      <c r="NNX60" s="255"/>
      <c r="NNY60" s="255"/>
      <c r="NNZ60" s="255"/>
      <c r="NOA60" s="255"/>
      <c r="NOB60" s="255"/>
      <c r="NOC60" s="255"/>
      <c r="NOD60" s="255"/>
      <c r="NOE60" s="255"/>
      <c r="NOF60" s="255"/>
      <c r="NOG60" s="255"/>
      <c r="NOH60" s="255"/>
      <c r="NOI60" s="255"/>
      <c r="NOJ60" s="255"/>
      <c r="NOK60" s="255"/>
      <c r="NOL60" s="255"/>
      <c r="NOM60" s="255"/>
      <c r="NON60" s="255"/>
      <c r="NOO60" s="255"/>
      <c r="NOP60" s="255"/>
      <c r="NOQ60" s="255"/>
      <c r="NOR60" s="255"/>
      <c r="NOS60" s="255"/>
      <c r="NOT60" s="255"/>
      <c r="NOU60" s="255"/>
      <c r="NOV60" s="255"/>
      <c r="NOW60" s="255"/>
      <c r="NOX60" s="255"/>
      <c r="NOY60" s="255"/>
      <c r="NOZ60" s="255"/>
      <c r="NPA60" s="255"/>
      <c r="NPB60" s="255"/>
      <c r="NPC60" s="255"/>
      <c r="NPD60" s="255"/>
      <c r="NPE60" s="255"/>
      <c r="NPF60" s="255"/>
      <c r="NPG60" s="255"/>
      <c r="NPH60" s="255"/>
      <c r="NPI60" s="255"/>
      <c r="NPJ60" s="255"/>
      <c r="NPK60" s="255"/>
      <c r="NPL60" s="255"/>
      <c r="NPM60" s="255"/>
      <c r="NPN60" s="255"/>
      <c r="NPO60" s="255"/>
      <c r="NPP60" s="255"/>
      <c r="NPQ60" s="255"/>
      <c r="NPR60" s="255"/>
      <c r="NPS60" s="255"/>
      <c r="NPT60" s="255"/>
      <c r="NPU60" s="255"/>
      <c r="NPV60" s="255"/>
      <c r="NPW60" s="255"/>
      <c r="NPX60" s="255"/>
      <c r="NPY60" s="255"/>
      <c r="NPZ60" s="255"/>
      <c r="NQA60" s="255"/>
      <c r="NQB60" s="255"/>
      <c r="NQC60" s="255"/>
      <c r="NQD60" s="255"/>
      <c r="NQE60" s="255"/>
      <c r="NQF60" s="255"/>
      <c r="NQG60" s="255"/>
      <c r="NQH60" s="255"/>
      <c r="NQI60" s="255"/>
      <c r="NQJ60" s="255"/>
      <c r="NQK60" s="255"/>
      <c r="NQL60" s="255"/>
      <c r="NQM60" s="255"/>
      <c r="NQN60" s="255"/>
      <c r="NQO60" s="255"/>
      <c r="NQP60" s="255"/>
      <c r="NQQ60" s="255"/>
      <c r="NQR60" s="255"/>
      <c r="NQS60" s="255"/>
      <c r="NQT60" s="255"/>
      <c r="NQU60" s="255"/>
      <c r="NQV60" s="255"/>
      <c r="NQW60" s="255"/>
      <c r="NQX60" s="255"/>
      <c r="NQY60" s="255"/>
      <c r="NQZ60" s="255"/>
      <c r="NRA60" s="255"/>
      <c r="NRB60" s="255"/>
      <c r="NRC60" s="255"/>
      <c r="NRD60" s="255"/>
      <c r="NRE60" s="255"/>
      <c r="NRF60" s="255"/>
      <c r="NRG60" s="255"/>
      <c r="NRH60" s="255"/>
      <c r="NRI60" s="255"/>
      <c r="NRJ60" s="255"/>
      <c r="NRK60" s="255"/>
      <c r="NRL60" s="255"/>
      <c r="NRM60" s="255"/>
      <c r="NRN60" s="255"/>
      <c r="NRO60" s="255"/>
      <c r="NRP60" s="255"/>
      <c r="NRQ60" s="255"/>
      <c r="NRR60" s="255"/>
      <c r="NRS60" s="255"/>
      <c r="NRT60" s="255"/>
      <c r="NRU60" s="255"/>
      <c r="NRV60" s="255"/>
      <c r="NRW60" s="255"/>
      <c r="NRX60" s="255"/>
      <c r="NRY60" s="255"/>
      <c r="NRZ60" s="255"/>
      <c r="NSA60" s="255"/>
      <c r="NSB60" s="255"/>
      <c r="NSC60" s="255"/>
      <c r="NSD60" s="255"/>
      <c r="NSE60" s="255"/>
      <c r="NSF60" s="255"/>
      <c r="NSG60" s="255"/>
      <c r="NSH60" s="255"/>
      <c r="NSI60" s="255"/>
      <c r="NSJ60" s="255"/>
      <c r="NSK60" s="255"/>
      <c r="NSL60" s="255"/>
      <c r="NSM60" s="255"/>
      <c r="NSN60" s="255"/>
      <c r="NSO60" s="255"/>
      <c r="NSP60" s="255"/>
      <c r="NSQ60" s="255"/>
      <c r="NSR60" s="255"/>
      <c r="NSS60" s="255"/>
      <c r="NST60" s="255"/>
      <c r="NSU60" s="255"/>
      <c r="NSV60" s="255"/>
      <c r="NSW60" s="255"/>
      <c r="NSX60" s="255"/>
      <c r="NSY60" s="255"/>
      <c r="NSZ60" s="255"/>
      <c r="NTA60" s="255"/>
      <c r="NTB60" s="255"/>
      <c r="NTC60" s="255"/>
      <c r="NTD60" s="255"/>
      <c r="NTE60" s="255"/>
      <c r="NTF60" s="255"/>
      <c r="NTG60" s="255"/>
      <c r="NTH60" s="255"/>
      <c r="NTI60" s="255"/>
      <c r="NTJ60" s="255"/>
      <c r="NTK60" s="255"/>
      <c r="NTL60" s="255"/>
      <c r="NTM60" s="255"/>
      <c r="NTN60" s="255"/>
      <c r="NTO60" s="255"/>
      <c r="NTP60" s="255"/>
      <c r="NTQ60" s="255"/>
      <c r="NTR60" s="255"/>
      <c r="NTS60" s="255"/>
      <c r="NTT60" s="255"/>
      <c r="NTU60" s="255"/>
      <c r="NTV60" s="255"/>
      <c r="NTW60" s="255"/>
      <c r="NTX60" s="255"/>
      <c r="NTY60" s="255"/>
      <c r="NTZ60" s="255"/>
      <c r="NUA60" s="255"/>
      <c r="NUB60" s="255"/>
      <c r="NUC60" s="255"/>
      <c r="NUD60" s="255"/>
      <c r="NUE60" s="255"/>
      <c r="NUF60" s="255"/>
      <c r="NUG60" s="255"/>
      <c r="NUH60" s="255"/>
      <c r="NUI60" s="255"/>
      <c r="NUJ60" s="255"/>
      <c r="NUK60" s="255"/>
      <c r="NUL60" s="255"/>
      <c r="NUM60" s="255"/>
      <c r="NUN60" s="255"/>
      <c r="NUO60" s="255"/>
      <c r="NUP60" s="255"/>
      <c r="NUQ60" s="255"/>
      <c r="NUR60" s="255"/>
      <c r="NUS60" s="255"/>
      <c r="NUT60" s="255"/>
      <c r="NUU60" s="255"/>
      <c r="NUV60" s="255"/>
      <c r="NUW60" s="255"/>
      <c r="NUX60" s="255"/>
      <c r="NUY60" s="255"/>
      <c r="NUZ60" s="255"/>
      <c r="NVA60" s="255"/>
      <c r="NVB60" s="255"/>
      <c r="NVC60" s="255"/>
      <c r="NVD60" s="255"/>
      <c r="NVE60" s="255"/>
      <c r="NVF60" s="255"/>
      <c r="NVG60" s="255"/>
      <c r="NVH60" s="255"/>
      <c r="NVI60" s="255"/>
      <c r="NVJ60" s="255"/>
      <c r="NVK60" s="255"/>
      <c r="NVL60" s="255"/>
      <c r="NVM60" s="255"/>
      <c r="NVN60" s="255"/>
      <c r="NVO60" s="255"/>
      <c r="NVP60" s="255"/>
      <c r="NVQ60" s="255"/>
      <c r="NVR60" s="255"/>
      <c r="NVS60" s="255"/>
      <c r="NVT60" s="255"/>
      <c r="NVU60" s="255"/>
      <c r="NVV60" s="255"/>
      <c r="NVW60" s="255"/>
      <c r="NVX60" s="255"/>
      <c r="NVY60" s="255"/>
      <c r="NVZ60" s="255"/>
      <c r="NWA60" s="255"/>
      <c r="NWB60" s="255"/>
      <c r="NWC60" s="255"/>
      <c r="NWD60" s="255"/>
      <c r="NWE60" s="255"/>
      <c r="NWF60" s="255"/>
      <c r="NWG60" s="255"/>
      <c r="NWH60" s="255"/>
      <c r="NWI60" s="255"/>
      <c r="NWJ60" s="255"/>
      <c r="NWK60" s="255"/>
      <c r="NWL60" s="255"/>
      <c r="NWM60" s="255"/>
      <c r="NWN60" s="255"/>
      <c r="NWO60" s="255"/>
      <c r="NWP60" s="255"/>
      <c r="NWQ60" s="255"/>
      <c r="NWR60" s="255"/>
      <c r="NWS60" s="255"/>
      <c r="NWT60" s="255"/>
      <c r="NWU60" s="255"/>
      <c r="NWV60" s="255"/>
      <c r="NWW60" s="255"/>
      <c r="NWX60" s="255"/>
      <c r="NWY60" s="255"/>
      <c r="NWZ60" s="255"/>
      <c r="NXA60" s="255"/>
      <c r="NXB60" s="255"/>
      <c r="NXC60" s="255"/>
      <c r="NXD60" s="255"/>
      <c r="NXE60" s="255"/>
      <c r="NXF60" s="255"/>
      <c r="NXG60" s="255"/>
      <c r="NXH60" s="255"/>
      <c r="NXI60" s="255"/>
      <c r="NXJ60" s="255"/>
      <c r="NXK60" s="255"/>
      <c r="NXL60" s="255"/>
      <c r="NXM60" s="255"/>
      <c r="NXN60" s="255"/>
      <c r="NXO60" s="255"/>
      <c r="NXP60" s="255"/>
      <c r="NXQ60" s="255"/>
      <c r="NXR60" s="255"/>
      <c r="NXS60" s="255"/>
      <c r="NXT60" s="255"/>
      <c r="NXU60" s="255"/>
      <c r="NXV60" s="255"/>
      <c r="NXW60" s="255"/>
      <c r="NXX60" s="255"/>
      <c r="NXY60" s="255"/>
      <c r="NXZ60" s="255"/>
      <c r="NYA60" s="255"/>
      <c r="NYB60" s="255"/>
      <c r="NYC60" s="255"/>
      <c r="NYD60" s="255"/>
      <c r="NYE60" s="255"/>
      <c r="NYF60" s="255"/>
      <c r="NYG60" s="255"/>
      <c r="NYH60" s="255"/>
      <c r="NYI60" s="255"/>
      <c r="NYJ60" s="255"/>
      <c r="NYK60" s="255"/>
      <c r="NYL60" s="255"/>
      <c r="NYM60" s="255"/>
      <c r="NYN60" s="255"/>
      <c r="NYO60" s="255"/>
      <c r="NYP60" s="255"/>
      <c r="NYQ60" s="255"/>
      <c r="NYR60" s="255"/>
      <c r="NYS60" s="255"/>
      <c r="NYT60" s="255"/>
      <c r="NYU60" s="255"/>
      <c r="NYV60" s="255"/>
      <c r="NYW60" s="255"/>
      <c r="NYX60" s="255"/>
      <c r="NYY60" s="255"/>
      <c r="NYZ60" s="255"/>
      <c r="NZA60" s="255"/>
      <c r="NZB60" s="255"/>
      <c r="NZC60" s="255"/>
      <c r="NZD60" s="255"/>
      <c r="NZE60" s="255"/>
      <c r="NZF60" s="255"/>
      <c r="NZG60" s="255"/>
      <c r="NZH60" s="255"/>
      <c r="NZI60" s="255"/>
      <c r="NZJ60" s="255"/>
      <c r="NZK60" s="255"/>
      <c r="NZL60" s="255"/>
      <c r="NZM60" s="255"/>
      <c r="NZN60" s="255"/>
      <c r="NZO60" s="255"/>
      <c r="NZP60" s="255"/>
      <c r="NZQ60" s="255"/>
      <c r="NZR60" s="255"/>
      <c r="NZS60" s="255"/>
      <c r="NZT60" s="255"/>
      <c r="NZU60" s="255"/>
      <c r="NZV60" s="255"/>
      <c r="NZW60" s="255"/>
      <c r="NZX60" s="255"/>
      <c r="NZY60" s="255"/>
      <c r="NZZ60" s="255"/>
      <c r="OAA60" s="255"/>
      <c r="OAB60" s="255"/>
      <c r="OAC60" s="255"/>
      <c r="OAD60" s="255"/>
      <c r="OAE60" s="255"/>
      <c r="OAF60" s="255"/>
      <c r="OAG60" s="255"/>
      <c r="OAH60" s="255"/>
      <c r="OAI60" s="255"/>
      <c r="OAJ60" s="255"/>
      <c r="OAK60" s="255"/>
      <c r="OAL60" s="255"/>
      <c r="OAM60" s="255"/>
      <c r="OAN60" s="255"/>
      <c r="OAO60" s="255"/>
      <c r="OAP60" s="255"/>
      <c r="OAQ60" s="255"/>
      <c r="OAR60" s="255"/>
      <c r="OAS60" s="255"/>
      <c r="OAT60" s="255"/>
      <c r="OAU60" s="255"/>
      <c r="OAV60" s="255"/>
      <c r="OAW60" s="255"/>
      <c r="OAX60" s="255"/>
      <c r="OAY60" s="255"/>
      <c r="OAZ60" s="255"/>
      <c r="OBA60" s="255"/>
      <c r="OBB60" s="255"/>
      <c r="OBC60" s="255"/>
      <c r="OBD60" s="255"/>
      <c r="OBE60" s="255"/>
      <c r="OBF60" s="255"/>
      <c r="OBG60" s="255"/>
      <c r="OBH60" s="255"/>
      <c r="OBI60" s="255"/>
      <c r="OBJ60" s="255"/>
      <c r="OBK60" s="255"/>
      <c r="OBL60" s="255"/>
      <c r="OBM60" s="255"/>
      <c r="OBN60" s="255"/>
      <c r="OBO60" s="255"/>
      <c r="OBP60" s="255"/>
      <c r="OBQ60" s="255"/>
      <c r="OBR60" s="255"/>
      <c r="OBS60" s="255"/>
      <c r="OBT60" s="255"/>
      <c r="OBU60" s="255"/>
      <c r="OBV60" s="255"/>
      <c r="OBW60" s="255"/>
      <c r="OBX60" s="255"/>
      <c r="OBY60" s="255"/>
      <c r="OBZ60" s="255"/>
      <c r="OCA60" s="255"/>
      <c r="OCB60" s="255"/>
      <c r="OCC60" s="255"/>
      <c r="OCD60" s="255"/>
      <c r="OCE60" s="255"/>
      <c r="OCF60" s="255"/>
      <c r="OCG60" s="255"/>
      <c r="OCH60" s="255"/>
      <c r="OCI60" s="255"/>
      <c r="OCJ60" s="255"/>
      <c r="OCK60" s="255"/>
      <c r="OCL60" s="255"/>
      <c r="OCM60" s="255"/>
      <c r="OCN60" s="255"/>
      <c r="OCO60" s="255"/>
      <c r="OCP60" s="255"/>
      <c r="OCQ60" s="255"/>
      <c r="OCR60" s="255"/>
      <c r="OCS60" s="255"/>
      <c r="OCT60" s="255"/>
      <c r="OCU60" s="255"/>
      <c r="OCV60" s="255"/>
      <c r="OCW60" s="255"/>
      <c r="OCX60" s="255"/>
      <c r="OCY60" s="255"/>
      <c r="OCZ60" s="255"/>
      <c r="ODA60" s="255"/>
      <c r="ODB60" s="255"/>
      <c r="ODC60" s="255"/>
      <c r="ODD60" s="255"/>
      <c r="ODE60" s="255"/>
      <c r="ODF60" s="255"/>
      <c r="ODG60" s="255"/>
      <c r="ODH60" s="255"/>
      <c r="ODI60" s="255"/>
      <c r="ODJ60" s="255"/>
      <c r="ODK60" s="255"/>
      <c r="ODL60" s="255"/>
      <c r="ODM60" s="255"/>
      <c r="ODN60" s="255"/>
      <c r="ODO60" s="255"/>
      <c r="ODP60" s="255"/>
      <c r="ODQ60" s="255"/>
      <c r="ODR60" s="255"/>
      <c r="ODS60" s="255"/>
      <c r="ODT60" s="255"/>
      <c r="ODU60" s="255"/>
      <c r="ODV60" s="255"/>
      <c r="ODW60" s="255"/>
      <c r="ODX60" s="255"/>
      <c r="ODY60" s="255"/>
      <c r="ODZ60" s="255"/>
      <c r="OEA60" s="255"/>
      <c r="OEB60" s="255"/>
      <c r="OEC60" s="255"/>
      <c r="OED60" s="255"/>
      <c r="OEE60" s="255"/>
      <c r="OEF60" s="255"/>
      <c r="OEG60" s="255"/>
      <c r="OEH60" s="255"/>
      <c r="OEI60" s="255"/>
      <c r="OEJ60" s="255"/>
      <c r="OEK60" s="255"/>
      <c r="OEL60" s="255"/>
      <c r="OEM60" s="255"/>
      <c r="OEN60" s="255"/>
      <c r="OEO60" s="255"/>
      <c r="OEP60" s="255"/>
      <c r="OEQ60" s="255"/>
      <c r="OER60" s="255"/>
      <c r="OES60" s="255"/>
      <c r="OET60" s="255"/>
      <c r="OEU60" s="255"/>
      <c r="OEV60" s="255"/>
      <c r="OEW60" s="255"/>
      <c r="OEX60" s="255"/>
      <c r="OEY60" s="255"/>
      <c r="OEZ60" s="255"/>
      <c r="OFA60" s="255"/>
      <c r="OFB60" s="255"/>
      <c r="OFC60" s="255"/>
      <c r="OFD60" s="255"/>
      <c r="OFE60" s="255"/>
      <c r="OFF60" s="255"/>
      <c r="OFG60" s="255"/>
      <c r="OFH60" s="255"/>
      <c r="OFI60" s="255"/>
      <c r="OFJ60" s="255"/>
      <c r="OFK60" s="255"/>
      <c r="OFL60" s="255"/>
      <c r="OFM60" s="255"/>
      <c r="OFN60" s="255"/>
      <c r="OFO60" s="255"/>
      <c r="OFP60" s="255"/>
      <c r="OFQ60" s="255"/>
      <c r="OFR60" s="255"/>
      <c r="OFS60" s="255"/>
      <c r="OFT60" s="255"/>
      <c r="OFU60" s="255"/>
      <c r="OFV60" s="255"/>
      <c r="OFW60" s="255"/>
      <c r="OFX60" s="255"/>
      <c r="OFY60" s="255"/>
      <c r="OFZ60" s="255"/>
      <c r="OGA60" s="255"/>
      <c r="OGB60" s="255"/>
      <c r="OGC60" s="255"/>
      <c r="OGD60" s="255"/>
      <c r="OGE60" s="255"/>
      <c r="OGF60" s="255"/>
      <c r="OGG60" s="255"/>
      <c r="OGH60" s="255"/>
      <c r="OGI60" s="255"/>
      <c r="OGJ60" s="255"/>
      <c r="OGK60" s="255"/>
      <c r="OGL60" s="255"/>
      <c r="OGM60" s="255"/>
      <c r="OGN60" s="255"/>
      <c r="OGO60" s="255"/>
      <c r="OGP60" s="255"/>
      <c r="OGQ60" s="255"/>
      <c r="OGR60" s="255"/>
      <c r="OGS60" s="255"/>
      <c r="OGT60" s="255"/>
      <c r="OGU60" s="255"/>
      <c r="OGV60" s="255"/>
      <c r="OGW60" s="255"/>
      <c r="OGX60" s="255"/>
      <c r="OGY60" s="255"/>
      <c r="OGZ60" s="255"/>
      <c r="OHA60" s="255"/>
      <c r="OHB60" s="255"/>
      <c r="OHC60" s="255"/>
      <c r="OHD60" s="255"/>
      <c r="OHE60" s="255"/>
      <c r="OHF60" s="255"/>
      <c r="OHG60" s="255"/>
      <c r="OHH60" s="255"/>
      <c r="OHI60" s="255"/>
      <c r="OHJ60" s="255"/>
      <c r="OHK60" s="255"/>
      <c r="OHL60" s="255"/>
      <c r="OHM60" s="255"/>
      <c r="OHN60" s="255"/>
      <c r="OHO60" s="255"/>
      <c r="OHP60" s="255"/>
      <c r="OHQ60" s="255"/>
      <c r="OHR60" s="255"/>
      <c r="OHS60" s="255"/>
      <c r="OHT60" s="255"/>
      <c r="OHU60" s="255"/>
      <c r="OHV60" s="255"/>
      <c r="OHW60" s="255"/>
      <c r="OHX60" s="255"/>
      <c r="OHY60" s="255"/>
      <c r="OHZ60" s="255"/>
      <c r="OIA60" s="255"/>
      <c r="OIB60" s="255"/>
      <c r="OIC60" s="255"/>
      <c r="OID60" s="255"/>
      <c r="OIE60" s="255"/>
      <c r="OIF60" s="255"/>
      <c r="OIG60" s="255"/>
      <c r="OIH60" s="255"/>
      <c r="OII60" s="255"/>
      <c r="OIJ60" s="255"/>
      <c r="OIK60" s="255"/>
      <c r="OIL60" s="255"/>
      <c r="OIM60" s="255"/>
      <c r="OIN60" s="255"/>
      <c r="OIO60" s="255"/>
      <c r="OIP60" s="255"/>
      <c r="OIQ60" s="255"/>
      <c r="OIR60" s="255"/>
      <c r="OIS60" s="255"/>
      <c r="OIT60" s="255"/>
      <c r="OIU60" s="255"/>
      <c r="OIV60" s="255"/>
      <c r="OIW60" s="255"/>
      <c r="OIX60" s="255"/>
      <c r="OIY60" s="255"/>
      <c r="OIZ60" s="255"/>
      <c r="OJA60" s="255"/>
      <c r="OJB60" s="255"/>
      <c r="OJC60" s="255"/>
      <c r="OJD60" s="255"/>
      <c r="OJE60" s="255"/>
      <c r="OJF60" s="255"/>
      <c r="OJG60" s="255"/>
      <c r="OJH60" s="255"/>
      <c r="OJI60" s="255"/>
      <c r="OJJ60" s="255"/>
      <c r="OJK60" s="255"/>
      <c r="OJL60" s="255"/>
      <c r="OJM60" s="255"/>
      <c r="OJN60" s="255"/>
      <c r="OJO60" s="255"/>
      <c r="OJP60" s="255"/>
      <c r="OJQ60" s="255"/>
      <c r="OJR60" s="255"/>
      <c r="OJS60" s="255"/>
      <c r="OJT60" s="255"/>
      <c r="OJU60" s="255"/>
      <c r="OJV60" s="255"/>
      <c r="OJW60" s="255"/>
      <c r="OJX60" s="255"/>
      <c r="OJY60" s="255"/>
      <c r="OJZ60" s="255"/>
      <c r="OKA60" s="255"/>
      <c r="OKB60" s="255"/>
      <c r="OKC60" s="255"/>
      <c r="OKD60" s="255"/>
      <c r="OKE60" s="255"/>
      <c r="OKF60" s="255"/>
      <c r="OKG60" s="255"/>
      <c r="OKH60" s="255"/>
      <c r="OKI60" s="255"/>
      <c r="OKJ60" s="255"/>
      <c r="OKK60" s="255"/>
      <c r="OKL60" s="255"/>
      <c r="OKM60" s="255"/>
      <c r="OKN60" s="255"/>
      <c r="OKO60" s="255"/>
      <c r="OKP60" s="255"/>
      <c r="OKQ60" s="255"/>
      <c r="OKR60" s="255"/>
      <c r="OKS60" s="255"/>
      <c r="OKT60" s="255"/>
      <c r="OKU60" s="255"/>
      <c r="OKV60" s="255"/>
      <c r="OKW60" s="255"/>
      <c r="OKX60" s="255"/>
      <c r="OKY60" s="255"/>
      <c r="OKZ60" s="255"/>
      <c r="OLA60" s="255"/>
      <c r="OLB60" s="255"/>
      <c r="OLC60" s="255"/>
      <c r="OLD60" s="255"/>
      <c r="OLE60" s="255"/>
      <c r="OLF60" s="255"/>
      <c r="OLG60" s="255"/>
      <c r="OLH60" s="255"/>
      <c r="OLI60" s="255"/>
      <c r="OLJ60" s="255"/>
      <c r="OLK60" s="255"/>
      <c r="OLL60" s="255"/>
      <c r="OLM60" s="255"/>
      <c r="OLN60" s="255"/>
      <c r="OLO60" s="255"/>
      <c r="OLP60" s="255"/>
      <c r="OLQ60" s="255"/>
      <c r="OLR60" s="255"/>
      <c r="OLS60" s="255"/>
      <c r="OLT60" s="255"/>
      <c r="OLU60" s="255"/>
      <c r="OLV60" s="255"/>
      <c r="OLW60" s="255"/>
      <c r="OLX60" s="255"/>
      <c r="OLY60" s="255"/>
      <c r="OLZ60" s="255"/>
      <c r="OMA60" s="255"/>
      <c r="OMB60" s="255"/>
      <c r="OMC60" s="255"/>
      <c r="OMD60" s="255"/>
      <c r="OME60" s="255"/>
      <c r="OMF60" s="255"/>
      <c r="OMG60" s="255"/>
      <c r="OMH60" s="255"/>
      <c r="OMI60" s="255"/>
      <c r="OMJ60" s="255"/>
      <c r="OMK60" s="255"/>
      <c r="OML60" s="255"/>
      <c r="OMM60" s="255"/>
      <c r="OMN60" s="255"/>
      <c r="OMO60" s="255"/>
      <c r="OMP60" s="255"/>
      <c r="OMQ60" s="255"/>
      <c r="OMR60" s="255"/>
      <c r="OMS60" s="255"/>
      <c r="OMT60" s="255"/>
      <c r="OMU60" s="255"/>
      <c r="OMV60" s="255"/>
      <c r="OMW60" s="255"/>
      <c r="OMX60" s="255"/>
      <c r="OMY60" s="255"/>
      <c r="OMZ60" s="255"/>
      <c r="ONA60" s="255"/>
      <c r="ONB60" s="255"/>
      <c r="ONC60" s="255"/>
      <c r="OND60" s="255"/>
      <c r="ONE60" s="255"/>
      <c r="ONF60" s="255"/>
      <c r="ONG60" s="255"/>
      <c r="ONH60" s="255"/>
      <c r="ONI60" s="255"/>
      <c r="ONJ60" s="255"/>
      <c r="ONK60" s="255"/>
      <c r="ONL60" s="255"/>
      <c r="ONM60" s="255"/>
      <c r="ONN60" s="255"/>
      <c r="ONO60" s="255"/>
      <c r="ONP60" s="255"/>
      <c r="ONQ60" s="255"/>
      <c r="ONR60" s="255"/>
      <c r="ONS60" s="255"/>
      <c r="ONT60" s="255"/>
      <c r="ONU60" s="255"/>
      <c r="ONV60" s="255"/>
      <c r="ONW60" s="255"/>
      <c r="ONX60" s="255"/>
      <c r="ONY60" s="255"/>
      <c r="ONZ60" s="255"/>
      <c r="OOA60" s="255"/>
      <c r="OOB60" s="255"/>
      <c r="OOC60" s="255"/>
      <c r="OOD60" s="255"/>
      <c r="OOE60" s="255"/>
      <c r="OOF60" s="255"/>
      <c r="OOG60" s="255"/>
      <c r="OOH60" s="255"/>
      <c r="OOI60" s="255"/>
      <c r="OOJ60" s="255"/>
      <c r="OOK60" s="255"/>
      <c r="OOL60" s="255"/>
      <c r="OOM60" s="255"/>
      <c r="OON60" s="255"/>
      <c r="OOO60" s="255"/>
      <c r="OOP60" s="255"/>
      <c r="OOQ60" s="255"/>
      <c r="OOR60" s="255"/>
      <c r="OOS60" s="255"/>
      <c r="OOT60" s="255"/>
      <c r="OOU60" s="255"/>
      <c r="OOV60" s="255"/>
      <c r="OOW60" s="255"/>
      <c r="OOX60" s="255"/>
      <c r="OOY60" s="255"/>
      <c r="OOZ60" s="255"/>
      <c r="OPA60" s="255"/>
      <c r="OPB60" s="255"/>
      <c r="OPC60" s="255"/>
      <c r="OPD60" s="255"/>
      <c r="OPE60" s="255"/>
      <c r="OPF60" s="255"/>
      <c r="OPG60" s="255"/>
      <c r="OPH60" s="255"/>
      <c r="OPI60" s="255"/>
      <c r="OPJ60" s="255"/>
      <c r="OPK60" s="255"/>
      <c r="OPL60" s="255"/>
      <c r="OPM60" s="255"/>
      <c r="OPN60" s="255"/>
      <c r="OPO60" s="255"/>
      <c r="OPP60" s="255"/>
      <c r="OPQ60" s="255"/>
      <c r="OPR60" s="255"/>
      <c r="OPS60" s="255"/>
      <c r="OPT60" s="255"/>
      <c r="OPU60" s="255"/>
      <c r="OPV60" s="255"/>
      <c r="OPW60" s="255"/>
      <c r="OPX60" s="255"/>
      <c r="OPY60" s="255"/>
      <c r="OPZ60" s="255"/>
      <c r="OQA60" s="255"/>
      <c r="OQB60" s="255"/>
      <c r="OQC60" s="255"/>
      <c r="OQD60" s="255"/>
      <c r="OQE60" s="255"/>
      <c r="OQF60" s="255"/>
      <c r="OQG60" s="255"/>
      <c r="OQH60" s="255"/>
      <c r="OQI60" s="255"/>
      <c r="OQJ60" s="255"/>
      <c r="OQK60" s="255"/>
      <c r="OQL60" s="255"/>
      <c r="OQM60" s="255"/>
      <c r="OQN60" s="255"/>
      <c r="OQO60" s="255"/>
      <c r="OQP60" s="255"/>
      <c r="OQQ60" s="255"/>
      <c r="OQR60" s="255"/>
      <c r="OQS60" s="255"/>
      <c r="OQT60" s="255"/>
      <c r="OQU60" s="255"/>
      <c r="OQV60" s="255"/>
      <c r="OQW60" s="255"/>
      <c r="OQX60" s="255"/>
      <c r="OQY60" s="255"/>
      <c r="OQZ60" s="255"/>
      <c r="ORA60" s="255"/>
      <c r="ORB60" s="255"/>
      <c r="ORC60" s="255"/>
      <c r="ORD60" s="255"/>
      <c r="ORE60" s="255"/>
      <c r="ORF60" s="255"/>
      <c r="ORG60" s="255"/>
      <c r="ORH60" s="255"/>
      <c r="ORI60" s="255"/>
      <c r="ORJ60" s="255"/>
      <c r="ORK60" s="255"/>
      <c r="ORL60" s="255"/>
      <c r="ORM60" s="255"/>
      <c r="ORN60" s="255"/>
      <c r="ORO60" s="255"/>
      <c r="ORP60" s="255"/>
      <c r="ORQ60" s="255"/>
      <c r="ORR60" s="255"/>
      <c r="ORS60" s="255"/>
      <c r="ORT60" s="255"/>
      <c r="ORU60" s="255"/>
      <c r="ORV60" s="255"/>
      <c r="ORW60" s="255"/>
      <c r="ORX60" s="255"/>
      <c r="ORY60" s="255"/>
      <c r="ORZ60" s="255"/>
      <c r="OSA60" s="255"/>
      <c r="OSB60" s="255"/>
      <c r="OSC60" s="255"/>
      <c r="OSD60" s="255"/>
      <c r="OSE60" s="255"/>
      <c r="OSF60" s="255"/>
      <c r="OSG60" s="255"/>
      <c r="OSH60" s="255"/>
      <c r="OSI60" s="255"/>
      <c r="OSJ60" s="255"/>
      <c r="OSK60" s="255"/>
      <c r="OSL60" s="255"/>
      <c r="OSM60" s="255"/>
      <c r="OSN60" s="255"/>
      <c r="OSO60" s="255"/>
      <c r="OSP60" s="255"/>
      <c r="OSQ60" s="255"/>
      <c r="OSR60" s="255"/>
      <c r="OSS60" s="255"/>
      <c r="OST60" s="255"/>
      <c r="OSU60" s="255"/>
      <c r="OSV60" s="255"/>
      <c r="OSW60" s="255"/>
      <c r="OSX60" s="255"/>
      <c r="OSY60" s="255"/>
      <c r="OSZ60" s="255"/>
      <c r="OTA60" s="255"/>
      <c r="OTB60" s="255"/>
      <c r="OTC60" s="255"/>
      <c r="OTD60" s="255"/>
      <c r="OTE60" s="255"/>
      <c r="OTF60" s="255"/>
      <c r="OTG60" s="255"/>
      <c r="OTH60" s="255"/>
      <c r="OTI60" s="255"/>
      <c r="OTJ60" s="255"/>
      <c r="OTK60" s="255"/>
      <c r="OTL60" s="255"/>
      <c r="OTM60" s="255"/>
      <c r="OTN60" s="255"/>
      <c r="OTO60" s="255"/>
      <c r="OTP60" s="255"/>
      <c r="OTQ60" s="255"/>
      <c r="OTR60" s="255"/>
      <c r="OTS60" s="255"/>
      <c r="OTT60" s="255"/>
      <c r="OTU60" s="255"/>
      <c r="OTV60" s="255"/>
      <c r="OTW60" s="255"/>
      <c r="OTX60" s="255"/>
      <c r="OTY60" s="255"/>
      <c r="OTZ60" s="255"/>
      <c r="OUA60" s="255"/>
      <c r="OUB60" s="255"/>
      <c r="OUC60" s="255"/>
      <c r="OUD60" s="255"/>
      <c r="OUE60" s="255"/>
      <c r="OUF60" s="255"/>
      <c r="OUG60" s="255"/>
      <c r="OUH60" s="255"/>
      <c r="OUI60" s="255"/>
      <c r="OUJ60" s="255"/>
      <c r="OUK60" s="255"/>
      <c r="OUL60" s="255"/>
      <c r="OUM60" s="255"/>
      <c r="OUN60" s="255"/>
      <c r="OUO60" s="255"/>
      <c r="OUP60" s="255"/>
      <c r="OUQ60" s="255"/>
      <c r="OUR60" s="255"/>
      <c r="OUS60" s="255"/>
      <c r="OUT60" s="255"/>
      <c r="OUU60" s="255"/>
      <c r="OUV60" s="255"/>
      <c r="OUW60" s="255"/>
      <c r="OUX60" s="255"/>
      <c r="OUY60" s="255"/>
      <c r="OUZ60" s="255"/>
      <c r="OVA60" s="255"/>
      <c r="OVB60" s="255"/>
      <c r="OVC60" s="255"/>
      <c r="OVD60" s="255"/>
      <c r="OVE60" s="255"/>
      <c r="OVF60" s="255"/>
      <c r="OVG60" s="255"/>
      <c r="OVH60" s="255"/>
      <c r="OVI60" s="255"/>
      <c r="OVJ60" s="255"/>
      <c r="OVK60" s="255"/>
      <c r="OVL60" s="255"/>
      <c r="OVM60" s="255"/>
      <c r="OVN60" s="255"/>
      <c r="OVO60" s="255"/>
      <c r="OVP60" s="255"/>
      <c r="OVQ60" s="255"/>
      <c r="OVR60" s="255"/>
      <c r="OVS60" s="255"/>
      <c r="OVT60" s="255"/>
      <c r="OVU60" s="255"/>
      <c r="OVV60" s="255"/>
      <c r="OVW60" s="255"/>
      <c r="OVX60" s="255"/>
      <c r="OVY60" s="255"/>
      <c r="OVZ60" s="255"/>
      <c r="OWA60" s="255"/>
      <c r="OWB60" s="255"/>
      <c r="OWC60" s="255"/>
      <c r="OWD60" s="255"/>
      <c r="OWE60" s="255"/>
      <c r="OWF60" s="255"/>
      <c r="OWG60" s="255"/>
      <c r="OWH60" s="255"/>
      <c r="OWI60" s="255"/>
      <c r="OWJ60" s="255"/>
      <c r="OWK60" s="255"/>
      <c r="OWL60" s="255"/>
      <c r="OWM60" s="255"/>
      <c r="OWN60" s="255"/>
      <c r="OWO60" s="255"/>
      <c r="OWP60" s="255"/>
      <c r="OWQ60" s="255"/>
      <c r="OWR60" s="255"/>
      <c r="OWS60" s="255"/>
      <c r="OWT60" s="255"/>
      <c r="OWU60" s="255"/>
      <c r="OWV60" s="255"/>
      <c r="OWW60" s="255"/>
      <c r="OWX60" s="255"/>
      <c r="OWY60" s="255"/>
      <c r="OWZ60" s="255"/>
      <c r="OXA60" s="255"/>
      <c r="OXB60" s="255"/>
      <c r="OXC60" s="255"/>
      <c r="OXD60" s="255"/>
      <c r="OXE60" s="255"/>
      <c r="OXF60" s="255"/>
      <c r="OXG60" s="255"/>
      <c r="OXH60" s="255"/>
      <c r="OXI60" s="255"/>
      <c r="OXJ60" s="255"/>
      <c r="OXK60" s="255"/>
      <c r="OXL60" s="255"/>
      <c r="OXM60" s="255"/>
      <c r="OXN60" s="255"/>
      <c r="OXO60" s="255"/>
      <c r="OXP60" s="255"/>
      <c r="OXQ60" s="255"/>
      <c r="OXR60" s="255"/>
      <c r="OXS60" s="255"/>
      <c r="OXT60" s="255"/>
      <c r="OXU60" s="255"/>
      <c r="OXV60" s="255"/>
      <c r="OXW60" s="255"/>
      <c r="OXX60" s="255"/>
      <c r="OXY60" s="255"/>
      <c r="OXZ60" s="255"/>
      <c r="OYA60" s="255"/>
      <c r="OYB60" s="255"/>
      <c r="OYC60" s="255"/>
      <c r="OYD60" s="255"/>
      <c r="OYE60" s="255"/>
      <c r="OYF60" s="255"/>
      <c r="OYG60" s="255"/>
      <c r="OYH60" s="255"/>
      <c r="OYI60" s="255"/>
      <c r="OYJ60" s="255"/>
      <c r="OYK60" s="255"/>
      <c r="OYL60" s="255"/>
      <c r="OYM60" s="255"/>
      <c r="OYN60" s="255"/>
      <c r="OYO60" s="255"/>
      <c r="OYP60" s="255"/>
      <c r="OYQ60" s="255"/>
      <c r="OYR60" s="255"/>
      <c r="OYS60" s="255"/>
      <c r="OYT60" s="255"/>
      <c r="OYU60" s="255"/>
      <c r="OYV60" s="255"/>
      <c r="OYW60" s="255"/>
      <c r="OYX60" s="255"/>
      <c r="OYY60" s="255"/>
      <c r="OYZ60" s="255"/>
      <c r="OZA60" s="255"/>
      <c r="OZB60" s="255"/>
      <c r="OZC60" s="255"/>
      <c r="OZD60" s="255"/>
      <c r="OZE60" s="255"/>
      <c r="OZF60" s="255"/>
      <c r="OZG60" s="255"/>
      <c r="OZH60" s="255"/>
      <c r="OZI60" s="255"/>
      <c r="OZJ60" s="255"/>
      <c r="OZK60" s="255"/>
      <c r="OZL60" s="255"/>
      <c r="OZM60" s="255"/>
      <c r="OZN60" s="255"/>
      <c r="OZO60" s="255"/>
      <c r="OZP60" s="255"/>
      <c r="OZQ60" s="255"/>
      <c r="OZR60" s="255"/>
      <c r="OZS60" s="255"/>
      <c r="OZT60" s="255"/>
      <c r="OZU60" s="255"/>
      <c r="OZV60" s="255"/>
      <c r="OZW60" s="255"/>
      <c r="OZX60" s="255"/>
      <c r="OZY60" s="255"/>
      <c r="OZZ60" s="255"/>
      <c r="PAA60" s="255"/>
      <c r="PAB60" s="255"/>
      <c r="PAC60" s="255"/>
      <c r="PAD60" s="255"/>
      <c r="PAE60" s="255"/>
      <c r="PAF60" s="255"/>
      <c r="PAG60" s="255"/>
      <c r="PAH60" s="255"/>
      <c r="PAI60" s="255"/>
      <c r="PAJ60" s="255"/>
      <c r="PAK60" s="255"/>
      <c r="PAL60" s="255"/>
      <c r="PAM60" s="255"/>
      <c r="PAN60" s="255"/>
      <c r="PAO60" s="255"/>
      <c r="PAP60" s="255"/>
      <c r="PAQ60" s="255"/>
      <c r="PAR60" s="255"/>
      <c r="PAS60" s="255"/>
      <c r="PAT60" s="255"/>
      <c r="PAU60" s="255"/>
      <c r="PAV60" s="255"/>
      <c r="PAW60" s="255"/>
      <c r="PAX60" s="255"/>
      <c r="PAY60" s="255"/>
      <c r="PAZ60" s="255"/>
      <c r="PBA60" s="255"/>
      <c r="PBB60" s="255"/>
      <c r="PBC60" s="255"/>
      <c r="PBD60" s="255"/>
      <c r="PBE60" s="255"/>
      <c r="PBF60" s="255"/>
      <c r="PBG60" s="255"/>
      <c r="PBH60" s="255"/>
      <c r="PBI60" s="255"/>
      <c r="PBJ60" s="255"/>
      <c r="PBK60" s="255"/>
      <c r="PBL60" s="255"/>
      <c r="PBM60" s="255"/>
      <c r="PBN60" s="255"/>
      <c r="PBO60" s="255"/>
      <c r="PBP60" s="255"/>
      <c r="PBQ60" s="255"/>
      <c r="PBR60" s="255"/>
      <c r="PBS60" s="255"/>
      <c r="PBT60" s="255"/>
      <c r="PBU60" s="255"/>
      <c r="PBV60" s="255"/>
      <c r="PBW60" s="255"/>
      <c r="PBX60" s="255"/>
      <c r="PBY60" s="255"/>
      <c r="PBZ60" s="255"/>
      <c r="PCA60" s="255"/>
      <c r="PCB60" s="255"/>
      <c r="PCC60" s="255"/>
      <c r="PCD60" s="255"/>
      <c r="PCE60" s="255"/>
      <c r="PCF60" s="255"/>
      <c r="PCG60" s="255"/>
      <c r="PCH60" s="255"/>
      <c r="PCI60" s="255"/>
      <c r="PCJ60" s="255"/>
      <c r="PCK60" s="255"/>
      <c r="PCL60" s="255"/>
      <c r="PCM60" s="255"/>
      <c r="PCN60" s="255"/>
      <c r="PCO60" s="255"/>
      <c r="PCP60" s="255"/>
      <c r="PCQ60" s="255"/>
      <c r="PCR60" s="255"/>
      <c r="PCS60" s="255"/>
      <c r="PCT60" s="255"/>
      <c r="PCU60" s="255"/>
      <c r="PCV60" s="255"/>
      <c r="PCW60" s="255"/>
      <c r="PCX60" s="255"/>
      <c r="PCY60" s="255"/>
      <c r="PCZ60" s="255"/>
      <c r="PDA60" s="255"/>
      <c r="PDB60" s="255"/>
      <c r="PDC60" s="255"/>
      <c r="PDD60" s="255"/>
      <c r="PDE60" s="255"/>
      <c r="PDF60" s="255"/>
      <c r="PDG60" s="255"/>
      <c r="PDH60" s="255"/>
      <c r="PDI60" s="255"/>
      <c r="PDJ60" s="255"/>
      <c r="PDK60" s="255"/>
      <c r="PDL60" s="255"/>
      <c r="PDM60" s="255"/>
      <c r="PDN60" s="255"/>
      <c r="PDO60" s="255"/>
      <c r="PDP60" s="255"/>
      <c r="PDQ60" s="255"/>
      <c r="PDR60" s="255"/>
      <c r="PDS60" s="255"/>
      <c r="PDT60" s="255"/>
      <c r="PDU60" s="255"/>
      <c r="PDV60" s="255"/>
      <c r="PDW60" s="255"/>
      <c r="PDX60" s="255"/>
      <c r="PDY60" s="255"/>
      <c r="PDZ60" s="255"/>
      <c r="PEA60" s="255"/>
      <c r="PEB60" s="255"/>
      <c r="PEC60" s="255"/>
      <c r="PED60" s="255"/>
      <c r="PEE60" s="255"/>
      <c r="PEF60" s="255"/>
      <c r="PEG60" s="255"/>
      <c r="PEH60" s="255"/>
      <c r="PEI60" s="255"/>
      <c r="PEJ60" s="255"/>
      <c r="PEK60" s="255"/>
      <c r="PEL60" s="255"/>
      <c r="PEM60" s="255"/>
      <c r="PEN60" s="255"/>
      <c r="PEO60" s="255"/>
      <c r="PEP60" s="255"/>
      <c r="PEQ60" s="255"/>
      <c r="PER60" s="255"/>
      <c r="PES60" s="255"/>
      <c r="PET60" s="255"/>
      <c r="PEU60" s="255"/>
      <c r="PEV60" s="255"/>
      <c r="PEW60" s="255"/>
      <c r="PEX60" s="255"/>
      <c r="PEY60" s="255"/>
      <c r="PEZ60" s="255"/>
      <c r="PFA60" s="255"/>
      <c r="PFB60" s="255"/>
      <c r="PFC60" s="255"/>
      <c r="PFD60" s="255"/>
      <c r="PFE60" s="255"/>
      <c r="PFF60" s="255"/>
      <c r="PFG60" s="255"/>
      <c r="PFH60" s="255"/>
      <c r="PFI60" s="255"/>
      <c r="PFJ60" s="255"/>
      <c r="PFK60" s="255"/>
      <c r="PFL60" s="255"/>
      <c r="PFM60" s="255"/>
      <c r="PFN60" s="255"/>
      <c r="PFO60" s="255"/>
      <c r="PFP60" s="255"/>
      <c r="PFQ60" s="255"/>
      <c r="PFR60" s="255"/>
      <c r="PFS60" s="255"/>
      <c r="PFT60" s="255"/>
      <c r="PFU60" s="255"/>
      <c r="PFV60" s="255"/>
      <c r="PFW60" s="255"/>
      <c r="PFX60" s="255"/>
      <c r="PFY60" s="255"/>
      <c r="PFZ60" s="255"/>
      <c r="PGA60" s="255"/>
      <c r="PGB60" s="255"/>
      <c r="PGC60" s="255"/>
      <c r="PGD60" s="255"/>
      <c r="PGE60" s="255"/>
      <c r="PGF60" s="255"/>
      <c r="PGG60" s="255"/>
      <c r="PGH60" s="255"/>
      <c r="PGI60" s="255"/>
      <c r="PGJ60" s="255"/>
      <c r="PGK60" s="255"/>
      <c r="PGL60" s="255"/>
      <c r="PGM60" s="255"/>
      <c r="PGN60" s="255"/>
      <c r="PGO60" s="255"/>
      <c r="PGP60" s="255"/>
      <c r="PGQ60" s="255"/>
      <c r="PGR60" s="255"/>
      <c r="PGS60" s="255"/>
      <c r="PGT60" s="255"/>
      <c r="PGU60" s="255"/>
      <c r="PGV60" s="255"/>
      <c r="PGW60" s="255"/>
      <c r="PGX60" s="255"/>
      <c r="PGY60" s="255"/>
      <c r="PGZ60" s="255"/>
      <c r="PHA60" s="255"/>
      <c r="PHB60" s="255"/>
      <c r="PHC60" s="255"/>
      <c r="PHD60" s="255"/>
      <c r="PHE60" s="255"/>
      <c r="PHF60" s="255"/>
      <c r="PHG60" s="255"/>
      <c r="PHH60" s="255"/>
      <c r="PHI60" s="255"/>
      <c r="PHJ60" s="255"/>
      <c r="PHK60" s="255"/>
      <c r="PHL60" s="255"/>
      <c r="PHM60" s="255"/>
      <c r="PHN60" s="255"/>
      <c r="PHO60" s="255"/>
      <c r="PHP60" s="255"/>
      <c r="PHQ60" s="255"/>
      <c r="PHR60" s="255"/>
      <c r="PHS60" s="255"/>
      <c r="PHT60" s="255"/>
      <c r="PHU60" s="255"/>
      <c r="PHV60" s="255"/>
      <c r="PHW60" s="255"/>
      <c r="PHX60" s="255"/>
      <c r="PHY60" s="255"/>
      <c r="PHZ60" s="255"/>
      <c r="PIA60" s="255"/>
      <c r="PIB60" s="255"/>
      <c r="PIC60" s="255"/>
      <c r="PID60" s="255"/>
      <c r="PIE60" s="255"/>
      <c r="PIF60" s="255"/>
      <c r="PIG60" s="255"/>
      <c r="PIH60" s="255"/>
      <c r="PII60" s="255"/>
      <c r="PIJ60" s="255"/>
      <c r="PIK60" s="255"/>
      <c r="PIL60" s="255"/>
      <c r="PIM60" s="255"/>
      <c r="PIN60" s="255"/>
      <c r="PIO60" s="255"/>
      <c r="PIP60" s="255"/>
      <c r="PIQ60" s="255"/>
      <c r="PIR60" s="255"/>
      <c r="PIS60" s="255"/>
      <c r="PIT60" s="255"/>
      <c r="PIU60" s="255"/>
      <c r="PIV60" s="255"/>
      <c r="PIW60" s="255"/>
      <c r="PIX60" s="255"/>
      <c r="PIY60" s="255"/>
      <c r="PIZ60" s="255"/>
      <c r="PJA60" s="255"/>
      <c r="PJB60" s="255"/>
      <c r="PJC60" s="255"/>
      <c r="PJD60" s="255"/>
      <c r="PJE60" s="255"/>
      <c r="PJF60" s="255"/>
      <c r="PJG60" s="255"/>
      <c r="PJH60" s="255"/>
      <c r="PJI60" s="255"/>
      <c r="PJJ60" s="255"/>
      <c r="PJK60" s="255"/>
      <c r="PJL60" s="255"/>
      <c r="PJM60" s="255"/>
      <c r="PJN60" s="255"/>
      <c r="PJO60" s="255"/>
      <c r="PJP60" s="255"/>
      <c r="PJQ60" s="255"/>
      <c r="PJR60" s="255"/>
      <c r="PJS60" s="255"/>
      <c r="PJT60" s="255"/>
      <c r="PJU60" s="255"/>
      <c r="PJV60" s="255"/>
      <c r="PJW60" s="255"/>
      <c r="PJX60" s="255"/>
      <c r="PJY60" s="255"/>
      <c r="PJZ60" s="255"/>
      <c r="PKA60" s="255"/>
      <c r="PKB60" s="255"/>
      <c r="PKC60" s="255"/>
      <c r="PKD60" s="255"/>
      <c r="PKE60" s="255"/>
      <c r="PKF60" s="255"/>
      <c r="PKG60" s="255"/>
      <c r="PKH60" s="255"/>
      <c r="PKI60" s="255"/>
      <c r="PKJ60" s="255"/>
      <c r="PKK60" s="255"/>
      <c r="PKL60" s="255"/>
      <c r="PKM60" s="255"/>
      <c r="PKN60" s="255"/>
      <c r="PKO60" s="255"/>
      <c r="PKP60" s="255"/>
      <c r="PKQ60" s="255"/>
      <c r="PKR60" s="255"/>
      <c r="PKS60" s="255"/>
      <c r="PKT60" s="255"/>
      <c r="PKU60" s="255"/>
      <c r="PKV60" s="255"/>
      <c r="PKW60" s="255"/>
      <c r="PKX60" s="255"/>
      <c r="PKY60" s="255"/>
      <c r="PKZ60" s="255"/>
      <c r="PLA60" s="255"/>
      <c r="PLB60" s="255"/>
      <c r="PLC60" s="255"/>
      <c r="PLD60" s="255"/>
      <c r="PLE60" s="255"/>
      <c r="PLF60" s="255"/>
      <c r="PLG60" s="255"/>
      <c r="PLH60" s="255"/>
      <c r="PLI60" s="255"/>
      <c r="PLJ60" s="255"/>
      <c r="PLK60" s="255"/>
      <c r="PLL60" s="255"/>
      <c r="PLM60" s="255"/>
      <c r="PLN60" s="255"/>
      <c r="PLO60" s="255"/>
      <c r="PLP60" s="255"/>
      <c r="PLQ60" s="255"/>
      <c r="PLR60" s="255"/>
      <c r="PLS60" s="255"/>
      <c r="PLT60" s="255"/>
      <c r="PLU60" s="255"/>
      <c r="PLV60" s="255"/>
      <c r="PLW60" s="255"/>
      <c r="PLX60" s="255"/>
      <c r="PLY60" s="255"/>
      <c r="PLZ60" s="255"/>
      <c r="PMA60" s="255"/>
      <c r="PMB60" s="255"/>
      <c r="PMC60" s="255"/>
      <c r="PMD60" s="255"/>
      <c r="PME60" s="255"/>
      <c r="PMF60" s="255"/>
      <c r="PMG60" s="255"/>
      <c r="PMH60" s="255"/>
      <c r="PMI60" s="255"/>
      <c r="PMJ60" s="255"/>
      <c r="PMK60" s="255"/>
      <c r="PML60" s="255"/>
      <c r="PMM60" s="255"/>
      <c r="PMN60" s="255"/>
      <c r="PMO60" s="255"/>
      <c r="PMP60" s="255"/>
      <c r="PMQ60" s="255"/>
      <c r="PMR60" s="255"/>
      <c r="PMS60" s="255"/>
      <c r="PMT60" s="255"/>
      <c r="PMU60" s="255"/>
      <c r="PMV60" s="255"/>
      <c r="PMW60" s="255"/>
      <c r="PMX60" s="255"/>
      <c r="PMY60" s="255"/>
      <c r="PMZ60" s="255"/>
      <c r="PNA60" s="255"/>
      <c r="PNB60" s="255"/>
      <c r="PNC60" s="255"/>
      <c r="PND60" s="255"/>
      <c r="PNE60" s="255"/>
      <c r="PNF60" s="255"/>
      <c r="PNG60" s="255"/>
      <c r="PNH60" s="255"/>
      <c r="PNI60" s="255"/>
      <c r="PNJ60" s="255"/>
      <c r="PNK60" s="255"/>
      <c r="PNL60" s="255"/>
      <c r="PNM60" s="255"/>
      <c r="PNN60" s="255"/>
      <c r="PNO60" s="255"/>
      <c r="PNP60" s="255"/>
      <c r="PNQ60" s="255"/>
      <c r="PNR60" s="255"/>
      <c r="PNS60" s="255"/>
      <c r="PNT60" s="255"/>
      <c r="PNU60" s="255"/>
      <c r="PNV60" s="255"/>
      <c r="PNW60" s="255"/>
      <c r="PNX60" s="255"/>
      <c r="PNY60" s="255"/>
      <c r="PNZ60" s="255"/>
      <c r="POA60" s="255"/>
      <c r="POB60" s="255"/>
      <c r="POC60" s="255"/>
      <c r="POD60" s="255"/>
      <c r="POE60" s="255"/>
      <c r="POF60" s="255"/>
      <c r="POG60" s="255"/>
      <c r="POH60" s="255"/>
      <c r="POI60" s="255"/>
      <c r="POJ60" s="255"/>
      <c r="POK60" s="255"/>
      <c r="POL60" s="255"/>
      <c r="POM60" s="255"/>
      <c r="PON60" s="255"/>
      <c r="POO60" s="255"/>
      <c r="POP60" s="255"/>
      <c r="POQ60" s="255"/>
      <c r="POR60" s="255"/>
      <c r="POS60" s="255"/>
      <c r="POT60" s="255"/>
      <c r="POU60" s="255"/>
      <c r="POV60" s="255"/>
      <c r="POW60" s="255"/>
      <c r="POX60" s="255"/>
      <c r="POY60" s="255"/>
      <c r="POZ60" s="255"/>
      <c r="PPA60" s="255"/>
      <c r="PPB60" s="255"/>
      <c r="PPC60" s="255"/>
      <c r="PPD60" s="255"/>
      <c r="PPE60" s="255"/>
      <c r="PPF60" s="255"/>
      <c r="PPG60" s="255"/>
      <c r="PPH60" s="255"/>
      <c r="PPI60" s="255"/>
      <c r="PPJ60" s="255"/>
      <c r="PPK60" s="255"/>
      <c r="PPL60" s="255"/>
      <c r="PPM60" s="255"/>
      <c r="PPN60" s="255"/>
      <c r="PPO60" s="255"/>
      <c r="PPP60" s="255"/>
      <c r="PPQ60" s="255"/>
      <c r="PPR60" s="255"/>
      <c r="PPS60" s="255"/>
      <c r="PPT60" s="255"/>
      <c r="PPU60" s="255"/>
      <c r="PPV60" s="255"/>
      <c r="PPW60" s="255"/>
      <c r="PPX60" s="255"/>
      <c r="PPY60" s="255"/>
      <c r="PPZ60" s="255"/>
      <c r="PQA60" s="255"/>
      <c r="PQB60" s="255"/>
      <c r="PQC60" s="255"/>
      <c r="PQD60" s="255"/>
      <c r="PQE60" s="255"/>
      <c r="PQF60" s="255"/>
      <c r="PQG60" s="255"/>
      <c r="PQH60" s="255"/>
      <c r="PQI60" s="255"/>
      <c r="PQJ60" s="255"/>
      <c r="PQK60" s="255"/>
      <c r="PQL60" s="255"/>
      <c r="PQM60" s="255"/>
      <c r="PQN60" s="255"/>
      <c r="PQO60" s="255"/>
      <c r="PQP60" s="255"/>
      <c r="PQQ60" s="255"/>
      <c r="PQR60" s="255"/>
      <c r="PQS60" s="255"/>
      <c r="PQT60" s="255"/>
      <c r="PQU60" s="255"/>
      <c r="PQV60" s="255"/>
      <c r="PQW60" s="255"/>
      <c r="PQX60" s="255"/>
      <c r="PQY60" s="255"/>
      <c r="PQZ60" s="255"/>
      <c r="PRA60" s="255"/>
      <c r="PRB60" s="255"/>
      <c r="PRC60" s="255"/>
      <c r="PRD60" s="255"/>
      <c r="PRE60" s="255"/>
      <c r="PRF60" s="255"/>
      <c r="PRG60" s="255"/>
      <c r="PRH60" s="255"/>
      <c r="PRI60" s="255"/>
      <c r="PRJ60" s="255"/>
      <c r="PRK60" s="255"/>
      <c r="PRL60" s="255"/>
      <c r="PRM60" s="255"/>
      <c r="PRN60" s="255"/>
      <c r="PRO60" s="255"/>
      <c r="PRP60" s="255"/>
      <c r="PRQ60" s="255"/>
      <c r="PRR60" s="255"/>
      <c r="PRS60" s="255"/>
      <c r="PRT60" s="255"/>
      <c r="PRU60" s="255"/>
      <c r="PRV60" s="255"/>
      <c r="PRW60" s="255"/>
      <c r="PRX60" s="255"/>
      <c r="PRY60" s="255"/>
      <c r="PRZ60" s="255"/>
      <c r="PSA60" s="255"/>
      <c r="PSB60" s="255"/>
      <c r="PSC60" s="255"/>
      <c r="PSD60" s="255"/>
      <c r="PSE60" s="255"/>
      <c r="PSF60" s="255"/>
      <c r="PSG60" s="255"/>
      <c r="PSH60" s="255"/>
      <c r="PSI60" s="255"/>
      <c r="PSJ60" s="255"/>
      <c r="PSK60" s="255"/>
      <c r="PSL60" s="255"/>
      <c r="PSM60" s="255"/>
      <c r="PSN60" s="255"/>
      <c r="PSO60" s="255"/>
      <c r="PSP60" s="255"/>
      <c r="PSQ60" s="255"/>
      <c r="PSR60" s="255"/>
      <c r="PSS60" s="255"/>
      <c r="PST60" s="255"/>
      <c r="PSU60" s="255"/>
      <c r="PSV60" s="255"/>
      <c r="PSW60" s="255"/>
      <c r="PSX60" s="255"/>
      <c r="PSY60" s="255"/>
      <c r="PSZ60" s="255"/>
      <c r="PTA60" s="255"/>
      <c r="PTB60" s="255"/>
      <c r="PTC60" s="255"/>
      <c r="PTD60" s="255"/>
      <c r="PTE60" s="255"/>
      <c r="PTF60" s="255"/>
      <c r="PTG60" s="255"/>
      <c r="PTH60" s="255"/>
      <c r="PTI60" s="255"/>
      <c r="PTJ60" s="255"/>
      <c r="PTK60" s="255"/>
      <c r="PTL60" s="255"/>
      <c r="PTM60" s="255"/>
      <c r="PTN60" s="255"/>
      <c r="PTO60" s="255"/>
      <c r="PTP60" s="255"/>
      <c r="PTQ60" s="255"/>
      <c r="PTR60" s="255"/>
      <c r="PTS60" s="255"/>
      <c r="PTT60" s="255"/>
      <c r="PTU60" s="255"/>
      <c r="PTV60" s="255"/>
      <c r="PTW60" s="255"/>
      <c r="PTX60" s="255"/>
      <c r="PTY60" s="255"/>
      <c r="PTZ60" s="255"/>
      <c r="PUA60" s="255"/>
      <c r="PUB60" s="255"/>
      <c r="PUC60" s="255"/>
      <c r="PUD60" s="255"/>
      <c r="PUE60" s="255"/>
      <c r="PUF60" s="255"/>
      <c r="PUG60" s="255"/>
      <c r="PUH60" s="255"/>
      <c r="PUI60" s="255"/>
      <c r="PUJ60" s="255"/>
      <c r="PUK60" s="255"/>
      <c r="PUL60" s="255"/>
      <c r="PUM60" s="255"/>
      <c r="PUN60" s="255"/>
      <c r="PUO60" s="255"/>
      <c r="PUP60" s="255"/>
      <c r="PUQ60" s="255"/>
      <c r="PUR60" s="255"/>
      <c r="PUS60" s="255"/>
      <c r="PUT60" s="255"/>
      <c r="PUU60" s="255"/>
      <c r="PUV60" s="255"/>
      <c r="PUW60" s="255"/>
      <c r="PUX60" s="255"/>
      <c r="PUY60" s="255"/>
      <c r="PUZ60" s="255"/>
      <c r="PVA60" s="255"/>
      <c r="PVB60" s="255"/>
      <c r="PVC60" s="255"/>
      <c r="PVD60" s="255"/>
      <c r="PVE60" s="255"/>
      <c r="PVF60" s="255"/>
      <c r="PVG60" s="255"/>
      <c r="PVH60" s="255"/>
      <c r="PVI60" s="255"/>
      <c r="PVJ60" s="255"/>
      <c r="PVK60" s="255"/>
      <c r="PVL60" s="255"/>
      <c r="PVM60" s="255"/>
      <c r="PVN60" s="255"/>
      <c r="PVO60" s="255"/>
      <c r="PVP60" s="255"/>
      <c r="PVQ60" s="255"/>
      <c r="PVR60" s="255"/>
      <c r="PVS60" s="255"/>
      <c r="PVT60" s="255"/>
      <c r="PVU60" s="255"/>
      <c r="PVV60" s="255"/>
      <c r="PVW60" s="255"/>
      <c r="PVX60" s="255"/>
      <c r="PVY60" s="255"/>
      <c r="PVZ60" s="255"/>
      <c r="PWA60" s="255"/>
      <c r="PWB60" s="255"/>
      <c r="PWC60" s="255"/>
      <c r="PWD60" s="255"/>
      <c r="PWE60" s="255"/>
      <c r="PWF60" s="255"/>
      <c r="PWG60" s="255"/>
      <c r="PWH60" s="255"/>
      <c r="PWI60" s="255"/>
      <c r="PWJ60" s="255"/>
      <c r="PWK60" s="255"/>
      <c r="PWL60" s="255"/>
      <c r="PWM60" s="255"/>
      <c r="PWN60" s="255"/>
      <c r="PWO60" s="255"/>
      <c r="PWP60" s="255"/>
      <c r="PWQ60" s="255"/>
      <c r="PWR60" s="255"/>
      <c r="PWS60" s="255"/>
      <c r="PWT60" s="255"/>
      <c r="PWU60" s="255"/>
      <c r="PWV60" s="255"/>
      <c r="PWW60" s="255"/>
      <c r="PWX60" s="255"/>
      <c r="PWY60" s="255"/>
      <c r="PWZ60" s="255"/>
      <c r="PXA60" s="255"/>
      <c r="PXB60" s="255"/>
      <c r="PXC60" s="255"/>
      <c r="PXD60" s="255"/>
      <c r="PXE60" s="255"/>
      <c r="PXF60" s="255"/>
      <c r="PXG60" s="255"/>
      <c r="PXH60" s="255"/>
      <c r="PXI60" s="255"/>
      <c r="PXJ60" s="255"/>
      <c r="PXK60" s="255"/>
      <c r="PXL60" s="255"/>
      <c r="PXM60" s="255"/>
      <c r="PXN60" s="255"/>
      <c r="PXO60" s="255"/>
      <c r="PXP60" s="255"/>
      <c r="PXQ60" s="255"/>
      <c r="PXR60" s="255"/>
      <c r="PXS60" s="255"/>
      <c r="PXT60" s="255"/>
      <c r="PXU60" s="255"/>
      <c r="PXV60" s="255"/>
      <c r="PXW60" s="255"/>
      <c r="PXX60" s="255"/>
      <c r="PXY60" s="255"/>
      <c r="PXZ60" s="255"/>
      <c r="PYA60" s="255"/>
      <c r="PYB60" s="255"/>
      <c r="PYC60" s="255"/>
      <c r="PYD60" s="255"/>
      <c r="PYE60" s="255"/>
      <c r="PYF60" s="255"/>
      <c r="PYG60" s="255"/>
      <c r="PYH60" s="255"/>
      <c r="PYI60" s="255"/>
      <c r="PYJ60" s="255"/>
      <c r="PYK60" s="255"/>
      <c r="PYL60" s="255"/>
      <c r="PYM60" s="255"/>
      <c r="PYN60" s="255"/>
      <c r="PYO60" s="255"/>
      <c r="PYP60" s="255"/>
      <c r="PYQ60" s="255"/>
      <c r="PYR60" s="255"/>
      <c r="PYS60" s="255"/>
      <c r="PYT60" s="255"/>
      <c r="PYU60" s="255"/>
      <c r="PYV60" s="255"/>
      <c r="PYW60" s="255"/>
      <c r="PYX60" s="255"/>
      <c r="PYY60" s="255"/>
      <c r="PYZ60" s="255"/>
      <c r="PZA60" s="255"/>
      <c r="PZB60" s="255"/>
      <c r="PZC60" s="255"/>
      <c r="PZD60" s="255"/>
      <c r="PZE60" s="255"/>
      <c r="PZF60" s="255"/>
      <c r="PZG60" s="255"/>
      <c r="PZH60" s="255"/>
      <c r="PZI60" s="255"/>
      <c r="PZJ60" s="255"/>
      <c r="PZK60" s="255"/>
      <c r="PZL60" s="255"/>
      <c r="PZM60" s="255"/>
      <c r="PZN60" s="255"/>
      <c r="PZO60" s="255"/>
      <c r="PZP60" s="255"/>
      <c r="PZQ60" s="255"/>
      <c r="PZR60" s="255"/>
      <c r="PZS60" s="255"/>
      <c r="PZT60" s="255"/>
      <c r="PZU60" s="255"/>
      <c r="PZV60" s="255"/>
      <c r="PZW60" s="255"/>
      <c r="PZX60" s="255"/>
      <c r="PZY60" s="255"/>
      <c r="PZZ60" s="255"/>
      <c r="QAA60" s="255"/>
      <c r="QAB60" s="255"/>
      <c r="QAC60" s="255"/>
      <c r="QAD60" s="255"/>
      <c r="QAE60" s="255"/>
      <c r="QAF60" s="255"/>
      <c r="QAG60" s="255"/>
      <c r="QAH60" s="255"/>
      <c r="QAI60" s="255"/>
      <c r="QAJ60" s="255"/>
      <c r="QAK60" s="255"/>
      <c r="QAL60" s="255"/>
      <c r="QAM60" s="255"/>
      <c r="QAN60" s="255"/>
      <c r="QAO60" s="255"/>
      <c r="QAP60" s="255"/>
      <c r="QAQ60" s="255"/>
      <c r="QAR60" s="255"/>
      <c r="QAS60" s="255"/>
      <c r="QAT60" s="255"/>
      <c r="QAU60" s="255"/>
      <c r="QAV60" s="255"/>
      <c r="QAW60" s="255"/>
      <c r="QAX60" s="255"/>
      <c r="QAY60" s="255"/>
      <c r="QAZ60" s="255"/>
      <c r="QBA60" s="255"/>
      <c r="QBB60" s="255"/>
      <c r="QBC60" s="255"/>
      <c r="QBD60" s="255"/>
      <c r="QBE60" s="255"/>
      <c r="QBF60" s="255"/>
      <c r="QBG60" s="255"/>
      <c r="QBH60" s="255"/>
      <c r="QBI60" s="255"/>
      <c r="QBJ60" s="255"/>
      <c r="QBK60" s="255"/>
      <c r="QBL60" s="255"/>
      <c r="QBM60" s="255"/>
      <c r="QBN60" s="255"/>
      <c r="QBO60" s="255"/>
      <c r="QBP60" s="255"/>
      <c r="QBQ60" s="255"/>
      <c r="QBR60" s="255"/>
      <c r="QBS60" s="255"/>
      <c r="QBT60" s="255"/>
      <c r="QBU60" s="255"/>
      <c r="QBV60" s="255"/>
      <c r="QBW60" s="255"/>
      <c r="QBX60" s="255"/>
      <c r="QBY60" s="255"/>
      <c r="QBZ60" s="255"/>
      <c r="QCA60" s="255"/>
      <c r="QCB60" s="255"/>
      <c r="QCC60" s="255"/>
      <c r="QCD60" s="255"/>
      <c r="QCE60" s="255"/>
      <c r="QCF60" s="255"/>
      <c r="QCG60" s="255"/>
      <c r="QCH60" s="255"/>
      <c r="QCI60" s="255"/>
      <c r="QCJ60" s="255"/>
      <c r="QCK60" s="255"/>
      <c r="QCL60" s="255"/>
      <c r="QCM60" s="255"/>
      <c r="QCN60" s="255"/>
      <c r="QCO60" s="255"/>
      <c r="QCP60" s="255"/>
      <c r="QCQ60" s="255"/>
      <c r="QCR60" s="255"/>
      <c r="QCS60" s="255"/>
      <c r="QCT60" s="255"/>
      <c r="QCU60" s="255"/>
      <c r="QCV60" s="255"/>
      <c r="QCW60" s="255"/>
      <c r="QCX60" s="255"/>
      <c r="QCY60" s="255"/>
      <c r="QCZ60" s="255"/>
      <c r="QDA60" s="255"/>
      <c r="QDB60" s="255"/>
      <c r="QDC60" s="255"/>
      <c r="QDD60" s="255"/>
      <c r="QDE60" s="255"/>
      <c r="QDF60" s="255"/>
      <c r="QDG60" s="255"/>
      <c r="QDH60" s="255"/>
      <c r="QDI60" s="255"/>
      <c r="QDJ60" s="255"/>
      <c r="QDK60" s="255"/>
      <c r="QDL60" s="255"/>
      <c r="QDM60" s="255"/>
      <c r="QDN60" s="255"/>
      <c r="QDO60" s="255"/>
      <c r="QDP60" s="255"/>
      <c r="QDQ60" s="255"/>
      <c r="QDR60" s="255"/>
      <c r="QDS60" s="255"/>
      <c r="QDT60" s="255"/>
      <c r="QDU60" s="255"/>
      <c r="QDV60" s="255"/>
      <c r="QDW60" s="255"/>
      <c r="QDX60" s="255"/>
      <c r="QDY60" s="255"/>
      <c r="QDZ60" s="255"/>
      <c r="QEA60" s="255"/>
      <c r="QEB60" s="255"/>
      <c r="QEC60" s="255"/>
      <c r="QED60" s="255"/>
      <c r="QEE60" s="255"/>
      <c r="QEF60" s="255"/>
      <c r="QEG60" s="255"/>
      <c r="QEH60" s="255"/>
      <c r="QEI60" s="255"/>
      <c r="QEJ60" s="255"/>
      <c r="QEK60" s="255"/>
      <c r="QEL60" s="255"/>
      <c r="QEM60" s="255"/>
      <c r="QEN60" s="255"/>
      <c r="QEO60" s="255"/>
      <c r="QEP60" s="255"/>
      <c r="QEQ60" s="255"/>
      <c r="QER60" s="255"/>
      <c r="QES60" s="255"/>
      <c r="QET60" s="255"/>
      <c r="QEU60" s="255"/>
      <c r="QEV60" s="255"/>
      <c r="QEW60" s="255"/>
      <c r="QEX60" s="255"/>
      <c r="QEY60" s="255"/>
      <c r="QEZ60" s="255"/>
      <c r="QFA60" s="255"/>
      <c r="QFB60" s="255"/>
      <c r="QFC60" s="255"/>
      <c r="QFD60" s="255"/>
      <c r="QFE60" s="255"/>
      <c r="QFF60" s="255"/>
      <c r="QFG60" s="255"/>
      <c r="QFH60" s="255"/>
      <c r="QFI60" s="255"/>
      <c r="QFJ60" s="255"/>
      <c r="QFK60" s="255"/>
      <c r="QFL60" s="255"/>
      <c r="QFM60" s="255"/>
      <c r="QFN60" s="255"/>
      <c r="QFO60" s="255"/>
      <c r="QFP60" s="255"/>
      <c r="QFQ60" s="255"/>
      <c r="QFR60" s="255"/>
      <c r="QFS60" s="255"/>
      <c r="QFT60" s="255"/>
      <c r="QFU60" s="255"/>
      <c r="QFV60" s="255"/>
      <c r="QFW60" s="255"/>
      <c r="QFX60" s="255"/>
      <c r="QFY60" s="255"/>
      <c r="QFZ60" s="255"/>
      <c r="QGA60" s="255"/>
      <c r="QGB60" s="255"/>
      <c r="QGC60" s="255"/>
      <c r="QGD60" s="255"/>
      <c r="QGE60" s="255"/>
      <c r="QGF60" s="255"/>
      <c r="QGG60" s="255"/>
      <c r="QGH60" s="255"/>
      <c r="QGI60" s="255"/>
      <c r="QGJ60" s="255"/>
      <c r="QGK60" s="255"/>
      <c r="QGL60" s="255"/>
      <c r="QGM60" s="255"/>
      <c r="QGN60" s="255"/>
      <c r="QGO60" s="255"/>
      <c r="QGP60" s="255"/>
      <c r="QGQ60" s="255"/>
      <c r="QGR60" s="255"/>
      <c r="QGS60" s="255"/>
      <c r="QGT60" s="255"/>
      <c r="QGU60" s="255"/>
      <c r="QGV60" s="255"/>
      <c r="QGW60" s="255"/>
      <c r="QGX60" s="255"/>
      <c r="QGY60" s="255"/>
      <c r="QGZ60" s="255"/>
      <c r="QHA60" s="255"/>
      <c r="QHB60" s="255"/>
      <c r="QHC60" s="255"/>
      <c r="QHD60" s="255"/>
      <c r="QHE60" s="255"/>
      <c r="QHF60" s="255"/>
      <c r="QHG60" s="255"/>
      <c r="QHH60" s="255"/>
      <c r="QHI60" s="255"/>
      <c r="QHJ60" s="255"/>
      <c r="QHK60" s="255"/>
      <c r="QHL60" s="255"/>
      <c r="QHM60" s="255"/>
      <c r="QHN60" s="255"/>
      <c r="QHO60" s="255"/>
      <c r="QHP60" s="255"/>
      <c r="QHQ60" s="255"/>
      <c r="QHR60" s="255"/>
      <c r="QHS60" s="255"/>
      <c r="QHT60" s="255"/>
      <c r="QHU60" s="255"/>
      <c r="QHV60" s="255"/>
      <c r="QHW60" s="255"/>
      <c r="QHX60" s="255"/>
      <c r="QHY60" s="255"/>
      <c r="QHZ60" s="255"/>
      <c r="QIA60" s="255"/>
      <c r="QIB60" s="255"/>
      <c r="QIC60" s="255"/>
      <c r="QID60" s="255"/>
      <c r="QIE60" s="255"/>
      <c r="QIF60" s="255"/>
      <c r="QIG60" s="255"/>
      <c r="QIH60" s="255"/>
      <c r="QII60" s="255"/>
      <c r="QIJ60" s="255"/>
      <c r="QIK60" s="255"/>
      <c r="QIL60" s="255"/>
      <c r="QIM60" s="255"/>
      <c r="QIN60" s="255"/>
      <c r="QIO60" s="255"/>
      <c r="QIP60" s="255"/>
      <c r="QIQ60" s="255"/>
      <c r="QIR60" s="255"/>
      <c r="QIS60" s="255"/>
      <c r="QIT60" s="255"/>
      <c r="QIU60" s="255"/>
      <c r="QIV60" s="255"/>
      <c r="QIW60" s="255"/>
      <c r="QIX60" s="255"/>
      <c r="QIY60" s="255"/>
      <c r="QIZ60" s="255"/>
      <c r="QJA60" s="255"/>
      <c r="QJB60" s="255"/>
      <c r="QJC60" s="255"/>
      <c r="QJD60" s="255"/>
      <c r="QJE60" s="255"/>
      <c r="QJF60" s="255"/>
      <c r="QJG60" s="255"/>
      <c r="QJH60" s="255"/>
      <c r="QJI60" s="255"/>
      <c r="QJJ60" s="255"/>
      <c r="QJK60" s="255"/>
      <c r="QJL60" s="255"/>
      <c r="QJM60" s="255"/>
      <c r="QJN60" s="255"/>
      <c r="QJO60" s="255"/>
      <c r="QJP60" s="255"/>
      <c r="QJQ60" s="255"/>
      <c r="QJR60" s="255"/>
      <c r="QJS60" s="255"/>
      <c r="QJT60" s="255"/>
      <c r="QJU60" s="255"/>
      <c r="QJV60" s="255"/>
      <c r="QJW60" s="255"/>
      <c r="QJX60" s="255"/>
      <c r="QJY60" s="255"/>
      <c r="QJZ60" s="255"/>
      <c r="QKA60" s="255"/>
      <c r="QKB60" s="255"/>
      <c r="QKC60" s="255"/>
      <c r="QKD60" s="255"/>
      <c r="QKE60" s="255"/>
      <c r="QKF60" s="255"/>
      <c r="QKG60" s="255"/>
      <c r="QKH60" s="255"/>
      <c r="QKI60" s="255"/>
      <c r="QKJ60" s="255"/>
      <c r="QKK60" s="255"/>
      <c r="QKL60" s="255"/>
      <c r="QKM60" s="255"/>
      <c r="QKN60" s="255"/>
      <c r="QKO60" s="255"/>
      <c r="QKP60" s="255"/>
      <c r="QKQ60" s="255"/>
      <c r="QKR60" s="255"/>
      <c r="QKS60" s="255"/>
      <c r="QKT60" s="255"/>
      <c r="QKU60" s="255"/>
      <c r="QKV60" s="255"/>
      <c r="QKW60" s="255"/>
      <c r="QKX60" s="255"/>
      <c r="QKY60" s="255"/>
      <c r="QKZ60" s="255"/>
      <c r="QLA60" s="255"/>
      <c r="QLB60" s="255"/>
      <c r="QLC60" s="255"/>
      <c r="QLD60" s="255"/>
      <c r="QLE60" s="255"/>
      <c r="QLF60" s="255"/>
      <c r="QLG60" s="255"/>
      <c r="QLH60" s="255"/>
      <c r="QLI60" s="255"/>
      <c r="QLJ60" s="255"/>
      <c r="QLK60" s="255"/>
      <c r="QLL60" s="255"/>
      <c r="QLM60" s="255"/>
      <c r="QLN60" s="255"/>
      <c r="QLO60" s="255"/>
      <c r="QLP60" s="255"/>
      <c r="QLQ60" s="255"/>
      <c r="QLR60" s="255"/>
      <c r="QLS60" s="255"/>
      <c r="QLT60" s="255"/>
      <c r="QLU60" s="255"/>
      <c r="QLV60" s="255"/>
      <c r="QLW60" s="255"/>
      <c r="QLX60" s="255"/>
      <c r="QLY60" s="255"/>
      <c r="QLZ60" s="255"/>
      <c r="QMA60" s="255"/>
      <c r="QMB60" s="255"/>
      <c r="QMC60" s="255"/>
      <c r="QMD60" s="255"/>
      <c r="QME60" s="255"/>
      <c r="QMF60" s="255"/>
      <c r="QMG60" s="255"/>
      <c r="QMH60" s="255"/>
      <c r="QMI60" s="255"/>
      <c r="QMJ60" s="255"/>
      <c r="QMK60" s="255"/>
      <c r="QML60" s="255"/>
      <c r="QMM60" s="255"/>
      <c r="QMN60" s="255"/>
      <c r="QMO60" s="255"/>
      <c r="QMP60" s="255"/>
      <c r="QMQ60" s="255"/>
      <c r="QMR60" s="255"/>
      <c r="QMS60" s="255"/>
      <c r="QMT60" s="255"/>
      <c r="QMU60" s="255"/>
      <c r="QMV60" s="255"/>
      <c r="QMW60" s="255"/>
      <c r="QMX60" s="255"/>
      <c r="QMY60" s="255"/>
      <c r="QMZ60" s="255"/>
      <c r="QNA60" s="255"/>
      <c r="QNB60" s="255"/>
      <c r="QNC60" s="255"/>
      <c r="QND60" s="255"/>
      <c r="QNE60" s="255"/>
      <c r="QNF60" s="255"/>
      <c r="QNG60" s="255"/>
      <c r="QNH60" s="255"/>
      <c r="QNI60" s="255"/>
      <c r="QNJ60" s="255"/>
      <c r="QNK60" s="255"/>
      <c r="QNL60" s="255"/>
      <c r="QNM60" s="255"/>
      <c r="QNN60" s="255"/>
      <c r="QNO60" s="255"/>
      <c r="QNP60" s="255"/>
      <c r="QNQ60" s="255"/>
      <c r="QNR60" s="255"/>
      <c r="QNS60" s="255"/>
      <c r="QNT60" s="255"/>
      <c r="QNU60" s="255"/>
      <c r="QNV60" s="255"/>
      <c r="QNW60" s="255"/>
      <c r="QNX60" s="255"/>
      <c r="QNY60" s="255"/>
      <c r="QNZ60" s="255"/>
      <c r="QOA60" s="255"/>
      <c r="QOB60" s="255"/>
      <c r="QOC60" s="255"/>
      <c r="QOD60" s="255"/>
      <c r="QOE60" s="255"/>
      <c r="QOF60" s="255"/>
      <c r="QOG60" s="255"/>
      <c r="QOH60" s="255"/>
      <c r="QOI60" s="255"/>
      <c r="QOJ60" s="255"/>
      <c r="QOK60" s="255"/>
      <c r="QOL60" s="255"/>
      <c r="QOM60" s="255"/>
      <c r="QON60" s="255"/>
      <c r="QOO60" s="255"/>
      <c r="QOP60" s="255"/>
      <c r="QOQ60" s="255"/>
      <c r="QOR60" s="255"/>
      <c r="QOS60" s="255"/>
      <c r="QOT60" s="255"/>
      <c r="QOU60" s="255"/>
      <c r="QOV60" s="255"/>
      <c r="QOW60" s="255"/>
      <c r="QOX60" s="255"/>
      <c r="QOY60" s="255"/>
      <c r="QOZ60" s="255"/>
      <c r="QPA60" s="255"/>
      <c r="QPB60" s="255"/>
      <c r="QPC60" s="255"/>
      <c r="QPD60" s="255"/>
      <c r="QPE60" s="255"/>
      <c r="QPF60" s="255"/>
      <c r="QPG60" s="255"/>
      <c r="QPH60" s="255"/>
      <c r="QPI60" s="255"/>
      <c r="QPJ60" s="255"/>
      <c r="QPK60" s="255"/>
      <c r="QPL60" s="255"/>
      <c r="QPM60" s="255"/>
      <c r="QPN60" s="255"/>
      <c r="QPO60" s="255"/>
      <c r="QPP60" s="255"/>
      <c r="QPQ60" s="255"/>
      <c r="QPR60" s="255"/>
      <c r="QPS60" s="255"/>
      <c r="QPT60" s="255"/>
      <c r="QPU60" s="255"/>
      <c r="QPV60" s="255"/>
      <c r="QPW60" s="255"/>
      <c r="QPX60" s="255"/>
      <c r="QPY60" s="255"/>
      <c r="QPZ60" s="255"/>
      <c r="QQA60" s="255"/>
      <c r="QQB60" s="255"/>
      <c r="QQC60" s="255"/>
      <c r="QQD60" s="255"/>
      <c r="QQE60" s="255"/>
      <c r="QQF60" s="255"/>
      <c r="QQG60" s="255"/>
      <c r="QQH60" s="255"/>
      <c r="QQI60" s="255"/>
      <c r="QQJ60" s="255"/>
      <c r="QQK60" s="255"/>
      <c r="QQL60" s="255"/>
      <c r="QQM60" s="255"/>
      <c r="QQN60" s="255"/>
      <c r="QQO60" s="255"/>
      <c r="QQP60" s="255"/>
      <c r="QQQ60" s="255"/>
      <c r="QQR60" s="255"/>
      <c r="QQS60" s="255"/>
      <c r="QQT60" s="255"/>
      <c r="QQU60" s="255"/>
      <c r="QQV60" s="255"/>
      <c r="QQW60" s="255"/>
      <c r="QQX60" s="255"/>
      <c r="QQY60" s="255"/>
      <c r="QQZ60" s="255"/>
      <c r="QRA60" s="255"/>
      <c r="QRB60" s="255"/>
      <c r="QRC60" s="255"/>
      <c r="QRD60" s="255"/>
      <c r="QRE60" s="255"/>
      <c r="QRF60" s="255"/>
      <c r="QRG60" s="255"/>
      <c r="QRH60" s="255"/>
      <c r="QRI60" s="255"/>
      <c r="QRJ60" s="255"/>
      <c r="QRK60" s="255"/>
      <c r="QRL60" s="255"/>
      <c r="QRM60" s="255"/>
      <c r="QRN60" s="255"/>
      <c r="QRO60" s="255"/>
      <c r="QRP60" s="255"/>
      <c r="QRQ60" s="255"/>
      <c r="QRR60" s="255"/>
      <c r="QRS60" s="255"/>
      <c r="QRT60" s="255"/>
      <c r="QRU60" s="255"/>
      <c r="QRV60" s="255"/>
      <c r="QRW60" s="255"/>
      <c r="QRX60" s="255"/>
      <c r="QRY60" s="255"/>
      <c r="QRZ60" s="255"/>
      <c r="QSA60" s="255"/>
      <c r="QSB60" s="255"/>
      <c r="QSC60" s="255"/>
      <c r="QSD60" s="255"/>
      <c r="QSE60" s="255"/>
      <c r="QSF60" s="255"/>
      <c r="QSG60" s="255"/>
      <c r="QSH60" s="255"/>
      <c r="QSI60" s="255"/>
      <c r="QSJ60" s="255"/>
      <c r="QSK60" s="255"/>
      <c r="QSL60" s="255"/>
      <c r="QSM60" s="255"/>
      <c r="QSN60" s="255"/>
      <c r="QSO60" s="255"/>
      <c r="QSP60" s="255"/>
      <c r="QSQ60" s="255"/>
      <c r="QSR60" s="255"/>
      <c r="QSS60" s="255"/>
      <c r="QST60" s="255"/>
      <c r="QSU60" s="255"/>
      <c r="QSV60" s="255"/>
      <c r="QSW60" s="255"/>
      <c r="QSX60" s="255"/>
      <c r="QSY60" s="255"/>
      <c r="QSZ60" s="255"/>
      <c r="QTA60" s="255"/>
      <c r="QTB60" s="255"/>
      <c r="QTC60" s="255"/>
      <c r="QTD60" s="255"/>
      <c r="QTE60" s="255"/>
      <c r="QTF60" s="255"/>
      <c r="QTG60" s="255"/>
      <c r="QTH60" s="255"/>
      <c r="QTI60" s="255"/>
      <c r="QTJ60" s="255"/>
      <c r="QTK60" s="255"/>
      <c r="QTL60" s="255"/>
      <c r="QTM60" s="255"/>
      <c r="QTN60" s="255"/>
      <c r="QTO60" s="255"/>
      <c r="QTP60" s="255"/>
      <c r="QTQ60" s="255"/>
      <c r="QTR60" s="255"/>
      <c r="QTS60" s="255"/>
      <c r="QTT60" s="255"/>
      <c r="QTU60" s="255"/>
      <c r="QTV60" s="255"/>
      <c r="QTW60" s="255"/>
      <c r="QTX60" s="255"/>
      <c r="QTY60" s="255"/>
      <c r="QTZ60" s="255"/>
      <c r="QUA60" s="255"/>
      <c r="QUB60" s="255"/>
      <c r="QUC60" s="255"/>
      <c r="QUD60" s="255"/>
      <c r="QUE60" s="255"/>
      <c r="QUF60" s="255"/>
      <c r="QUG60" s="255"/>
      <c r="QUH60" s="255"/>
      <c r="QUI60" s="255"/>
      <c r="QUJ60" s="255"/>
      <c r="QUK60" s="255"/>
      <c r="QUL60" s="255"/>
      <c r="QUM60" s="255"/>
      <c r="QUN60" s="255"/>
      <c r="QUO60" s="255"/>
      <c r="QUP60" s="255"/>
      <c r="QUQ60" s="255"/>
      <c r="QUR60" s="255"/>
      <c r="QUS60" s="255"/>
      <c r="QUT60" s="255"/>
      <c r="QUU60" s="255"/>
      <c r="QUV60" s="255"/>
      <c r="QUW60" s="255"/>
      <c r="QUX60" s="255"/>
      <c r="QUY60" s="255"/>
      <c r="QUZ60" s="255"/>
      <c r="QVA60" s="255"/>
      <c r="QVB60" s="255"/>
      <c r="QVC60" s="255"/>
      <c r="QVD60" s="255"/>
      <c r="QVE60" s="255"/>
      <c r="QVF60" s="255"/>
      <c r="QVG60" s="255"/>
      <c r="QVH60" s="255"/>
      <c r="QVI60" s="255"/>
      <c r="QVJ60" s="255"/>
      <c r="QVK60" s="255"/>
      <c r="QVL60" s="255"/>
      <c r="QVM60" s="255"/>
      <c r="QVN60" s="255"/>
      <c r="QVO60" s="255"/>
      <c r="QVP60" s="255"/>
      <c r="QVQ60" s="255"/>
      <c r="QVR60" s="255"/>
      <c r="QVS60" s="255"/>
      <c r="QVT60" s="255"/>
      <c r="QVU60" s="255"/>
      <c r="QVV60" s="255"/>
      <c r="QVW60" s="255"/>
      <c r="QVX60" s="255"/>
      <c r="QVY60" s="255"/>
      <c r="QVZ60" s="255"/>
      <c r="QWA60" s="255"/>
      <c r="QWB60" s="255"/>
      <c r="QWC60" s="255"/>
      <c r="QWD60" s="255"/>
      <c r="QWE60" s="255"/>
      <c r="QWF60" s="255"/>
      <c r="QWG60" s="255"/>
      <c r="QWH60" s="255"/>
      <c r="QWI60" s="255"/>
      <c r="QWJ60" s="255"/>
      <c r="QWK60" s="255"/>
      <c r="QWL60" s="255"/>
      <c r="QWM60" s="255"/>
      <c r="QWN60" s="255"/>
      <c r="QWO60" s="255"/>
      <c r="QWP60" s="255"/>
      <c r="QWQ60" s="255"/>
      <c r="QWR60" s="255"/>
      <c r="QWS60" s="255"/>
      <c r="QWT60" s="255"/>
      <c r="QWU60" s="255"/>
      <c r="QWV60" s="255"/>
      <c r="QWW60" s="255"/>
      <c r="QWX60" s="255"/>
      <c r="QWY60" s="255"/>
      <c r="QWZ60" s="255"/>
      <c r="QXA60" s="255"/>
      <c r="QXB60" s="255"/>
      <c r="QXC60" s="255"/>
      <c r="QXD60" s="255"/>
      <c r="QXE60" s="255"/>
      <c r="QXF60" s="255"/>
      <c r="QXG60" s="255"/>
      <c r="QXH60" s="255"/>
      <c r="QXI60" s="255"/>
      <c r="QXJ60" s="255"/>
      <c r="QXK60" s="255"/>
      <c r="QXL60" s="255"/>
      <c r="QXM60" s="255"/>
      <c r="QXN60" s="255"/>
      <c r="QXO60" s="255"/>
      <c r="QXP60" s="255"/>
      <c r="QXQ60" s="255"/>
      <c r="QXR60" s="255"/>
      <c r="QXS60" s="255"/>
      <c r="QXT60" s="255"/>
      <c r="QXU60" s="255"/>
      <c r="QXV60" s="255"/>
      <c r="QXW60" s="255"/>
      <c r="QXX60" s="255"/>
      <c r="QXY60" s="255"/>
      <c r="QXZ60" s="255"/>
      <c r="QYA60" s="255"/>
      <c r="QYB60" s="255"/>
      <c r="QYC60" s="255"/>
      <c r="QYD60" s="255"/>
      <c r="QYE60" s="255"/>
      <c r="QYF60" s="255"/>
      <c r="QYG60" s="255"/>
      <c r="QYH60" s="255"/>
      <c r="QYI60" s="255"/>
      <c r="QYJ60" s="255"/>
      <c r="QYK60" s="255"/>
      <c r="QYL60" s="255"/>
      <c r="QYM60" s="255"/>
      <c r="QYN60" s="255"/>
      <c r="QYO60" s="255"/>
      <c r="QYP60" s="255"/>
      <c r="QYQ60" s="255"/>
      <c r="QYR60" s="255"/>
      <c r="QYS60" s="255"/>
      <c r="QYT60" s="255"/>
      <c r="QYU60" s="255"/>
      <c r="QYV60" s="255"/>
      <c r="QYW60" s="255"/>
      <c r="QYX60" s="255"/>
      <c r="QYY60" s="255"/>
      <c r="QYZ60" s="255"/>
      <c r="QZA60" s="255"/>
      <c r="QZB60" s="255"/>
      <c r="QZC60" s="255"/>
      <c r="QZD60" s="255"/>
      <c r="QZE60" s="255"/>
      <c r="QZF60" s="255"/>
      <c r="QZG60" s="255"/>
      <c r="QZH60" s="255"/>
      <c r="QZI60" s="255"/>
      <c r="QZJ60" s="255"/>
      <c r="QZK60" s="255"/>
      <c r="QZL60" s="255"/>
      <c r="QZM60" s="255"/>
      <c r="QZN60" s="255"/>
      <c r="QZO60" s="255"/>
      <c r="QZP60" s="255"/>
      <c r="QZQ60" s="255"/>
      <c r="QZR60" s="255"/>
      <c r="QZS60" s="255"/>
      <c r="QZT60" s="255"/>
      <c r="QZU60" s="255"/>
      <c r="QZV60" s="255"/>
      <c r="QZW60" s="255"/>
      <c r="QZX60" s="255"/>
      <c r="QZY60" s="255"/>
      <c r="QZZ60" s="255"/>
      <c r="RAA60" s="255"/>
      <c r="RAB60" s="255"/>
      <c r="RAC60" s="255"/>
      <c r="RAD60" s="255"/>
      <c r="RAE60" s="255"/>
      <c r="RAF60" s="255"/>
      <c r="RAG60" s="255"/>
      <c r="RAH60" s="255"/>
      <c r="RAI60" s="255"/>
      <c r="RAJ60" s="255"/>
      <c r="RAK60" s="255"/>
      <c r="RAL60" s="255"/>
      <c r="RAM60" s="255"/>
      <c r="RAN60" s="255"/>
      <c r="RAO60" s="255"/>
      <c r="RAP60" s="255"/>
      <c r="RAQ60" s="255"/>
      <c r="RAR60" s="255"/>
      <c r="RAS60" s="255"/>
      <c r="RAT60" s="255"/>
      <c r="RAU60" s="255"/>
      <c r="RAV60" s="255"/>
      <c r="RAW60" s="255"/>
      <c r="RAX60" s="255"/>
      <c r="RAY60" s="255"/>
      <c r="RAZ60" s="255"/>
      <c r="RBA60" s="255"/>
      <c r="RBB60" s="255"/>
      <c r="RBC60" s="255"/>
      <c r="RBD60" s="255"/>
      <c r="RBE60" s="255"/>
      <c r="RBF60" s="255"/>
      <c r="RBG60" s="255"/>
      <c r="RBH60" s="255"/>
      <c r="RBI60" s="255"/>
      <c r="RBJ60" s="255"/>
      <c r="RBK60" s="255"/>
      <c r="RBL60" s="255"/>
      <c r="RBM60" s="255"/>
      <c r="RBN60" s="255"/>
      <c r="RBO60" s="255"/>
      <c r="RBP60" s="255"/>
      <c r="RBQ60" s="255"/>
      <c r="RBR60" s="255"/>
      <c r="RBS60" s="255"/>
      <c r="RBT60" s="255"/>
      <c r="RBU60" s="255"/>
      <c r="RBV60" s="255"/>
      <c r="RBW60" s="255"/>
      <c r="RBX60" s="255"/>
      <c r="RBY60" s="255"/>
      <c r="RBZ60" s="255"/>
      <c r="RCA60" s="255"/>
      <c r="RCB60" s="255"/>
      <c r="RCC60" s="255"/>
      <c r="RCD60" s="255"/>
      <c r="RCE60" s="255"/>
      <c r="RCF60" s="255"/>
      <c r="RCG60" s="255"/>
      <c r="RCH60" s="255"/>
      <c r="RCI60" s="255"/>
      <c r="RCJ60" s="255"/>
      <c r="RCK60" s="255"/>
      <c r="RCL60" s="255"/>
      <c r="RCM60" s="255"/>
      <c r="RCN60" s="255"/>
      <c r="RCO60" s="255"/>
      <c r="RCP60" s="255"/>
      <c r="RCQ60" s="255"/>
      <c r="RCR60" s="255"/>
      <c r="RCS60" s="255"/>
      <c r="RCT60" s="255"/>
      <c r="RCU60" s="255"/>
      <c r="RCV60" s="255"/>
      <c r="RCW60" s="255"/>
      <c r="RCX60" s="255"/>
      <c r="RCY60" s="255"/>
      <c r="RCZ60" s="255"/>
      <c r="RDA60" s="255"/>
      <c r="RDB60" s="255"/>
      <c r="RDC60" s="255"/>
      <c r="RDD60" s="255"/>
      <c r="RDE60" s="255"/>
      <c r="RDF60" s="255"/>
      <c r="RDG60" s="255"/>
      <c r="RDH60" s="255"/>
      <c r="RDI60" s="255"/>
      <c r="RDJ60" s="255"/>
      <c r="RDK60" s="255"/>
      <c r="RDL60" s="255"/>
      <c r="RDM60" s="255"/>
      <c r="RDN60" s="255"/>
      <c r="RDO60" s="255"/>
      <c r="RDP60" s="255"/>
      <c r="RDQ60" s="255"/>
      <c r="RDR60" s="255"/>
      <c r="RDS60" s="255"/>
      <c r="RDT60" s="255"/>
      <c r="RDU60" s="255"/>
      <c r="RDV60" s="255"/>
      <c r="RDW60" s="255"/>
      <c r="RDX60" s="255"/>
      <c r="RDY60" s="255"/>
      <c r="RDZ60" s="255"/>
      <c r="REA60" s="255"/>
      <c r="REB60" s="255"/>
      <c r="REC60" s="255"/>
      <c r="RED60" s="255"/>
      <c r="REE60" s="255"/>
      <c r="REF60" s="255"/>
      <c r="REG60" s="255"/>
      <c r="REH60" s="255"/>
      <c r="REI60" s="255"/>
      <c r="REJ60" s="255"/>
      <c r="REK60" s="255"/>
      <c r="REL60" s="255"/>
      <c r="REM60" s="255"/>
      <c r="REN60" s="255"/>
      <c r="REO60" s="255"/>
      <c r="REP60" s="255"/>
      <c r="REQ60" s="255"/>
      <c r="RER60" s="255"/>
      <c r="RES60" s="255"/>
      <c r="RET60" s="255"/>
      <c r="REU60" s="255"/>
      <c r="REV60" s="255"/>
      <c r="REW60" s="255"/>
      <c r="REX60" s="255"/>
      <c r="REY60" s="255"/>
      <c r="REZ60" s="255"/>
      <c r="RFA60" s="255"/>
      <c r="RFB60" s="255"/>
      <c r="RFC60" s="255"/>
      <c r="RFD60" s="255"/>
      <c r="RFE60" s="255"/>
      <c r="RFF60" s="255"/>
      <c r="RFG60" s="255"/>
      <c r="RFH60" s="255"/>
      <c r="RFI60" s="255"/>
      <c r="RFJ60" s="255"/>
      <c r="RFK60" s="255"/>
      <c r="RFL60" s="255"/>
      <c r="RFM60" s="255"/>
      <c r="RFN60" s="255"/>
      <c r="RFO60" s="255"/>
      <c r="RFP60" s="255"/>
      <c r="RFQ60" s="255"/>
      <c r="RFR60" s="255"/>
      <c r="RFS60" s="255"/>
      <c r="RFT60" s="255"/>
      <c r="RFU60" s="255"/>
      <c r="RFV60" s="255"/>
      <c r="RFW60" s="255"/>
      <c r="RFX60" s="255"/>
      <c r="RFY60" s="255"/>
      <c r="RFZ60" s="255"/>
      <c r="RGA60" s="255"/>
      <c r="RGB60" s="255"/>
      <c r="RGC60" s="255"/>
      <c r="RGD60" s="255"/>
      <c r="RGE60" s="255"/>
      <c r="RGF60" s="255"/>
      <c r="RGG60" s="255"/>
      <c r="RGH60" s="255"/>
      <c r="RGI60" s="255"/>
      <c r="RGJ60" s="255"/>
      <c r="RGK60" s="255"/>
      <c r="RGL60" s="255"/>
      <c r="RGM60" s="255"/>
      <c r="RGN60" s="255"/>
      <c r="RGO60" s="255"/>
      <c r="RGP60" s="255"/>
      <c r="RGQ60" s="255"/>
      <c r="RGR60" s="255"/>
      <c r="RGS60" s="255"/>
      <c r="RGT60" s="255"/>
      <c r="RGU60" s="255"/>
      <c r="RGV60" s="255"/>
      <c r="RGW60" s="255"/>
      <c r="RGX60" s="255"/>
      <c r="RGY60" s="255"/>
      <c r="RGZ60" s="255"/>
      <c r="RHA60" s="255"/>
      <c r="RHB60" s="255"/>
      <c r="RHC60" s="255"/>
      <c r="RHD60" s="255"/>
      <c r="RHE60" s="255"/>
      <c r="RHF60" s="255"/>
      <c r="RHG60" s="255"/>
      <c r="RHH60" s="255"/>
      <c r="RHI60" s="255"/>
      <c r="RHJ60" s="255"/>
      <c r="RHK60" s="255"/>
      <c r="RHL60" s="255"/>
      <c r="RHM60" s="255"/>
      <c r="RHN60" s="255"/>
      <c r="RHO60" s="255"/>
      <c r="RHP60" s="255"/>
      <c r="RHQ60" s="255"/>
      <c r="RHR60" s="255"/>
      <c r="RHS60" s="255"/>
      <c r="RHT60" s="255"/>
      <c r="RHU60" s="255"/>
      <c r="RHV60" s="255"/>
      <c r="RHW60" s="255"/>
      <c r="RHX60" s="255"/>
      <c r="RHY60" s="255"/>
      <c r="RHZ60" s="255"/>
      <c r="RIA60" s="255"/>
      <c r="RIB60" s="255"/>
      <c r="RIC60" s="255"/>
      <c r="RID60" s="255"/>
      <c r="RIE60" s="255"/>
      <c r="RIF60" s="255"/>
      <c r="RIG60" s="255"/>
      <c r="RIH60" s="255"/>
      <c r="RII60" s="255"/>
      <c r="RIJ60" s="255"/>
      <c r="RIK60" s="255"/>
      <c r="RIL60" s="255"/>
      <c r="RIM60" s="255"/>
      <c r="RIN60" s="255"/>
      <c r="RIO60" s="255"/>
      <c r="RIP60" s="255"/>
      <c r="RIQ60" s="255"/>
      <c r="RIR60" s="255"/>
      <c r="RIS60" s="255"/>
      <c r="RIT60" s="255"/>
      <c r="RIU60" s="255"/>
      <c r="RIV60" s="255"/>
      <c r="RIW60" s="255"/>
      <c r="RIX60" s="255"/>
      <c r="RIY60" s="255"/>
      <c r="RIZ60" s="255"/>
      <c r="RJA60" s="255"/>
      <c r="RJB60" s="255"/>
      <c r="RJC60" s="255"/>
      <c r="RJD60" s="255"/>
      <c r="RJE60" s="255"/>
      <c r="RJF60" s="255"/>
      <c r="RJG60" s="255"/>
      <c r="RJH60" s="255"/>
      <c r="RJI60" s="255"/>
      <c r="RJJ60" s="255"/>
      <c r="RJK60" s="255"/>
      <c r="RJL60" s="255"/>
      <c r="RJM60" s="255"/>
      <c r="RJN60" s="255"/>
      <c r="RJO60" s="255"/>
      <c r="RJP60" s="255"/>
      <c r="RJQ60" s="255"/>
      <c r="RJR60" s="255"/>
      <c r="RJS60" s="255"/>
      <c r="RJT60" s="255"/>
      <c r="RJU60" s="255"/>
      <c r="RJV60" s="255"/>
      <c r="RJW60" s="255"/>
      <c r="RJX60" s="255"/>
      <c r="RJY60" s="255"/>
      <c r="RJZ60" s="255"/>
      <c r="RKA60" s="255"/>
      <c r="RKB60" s="255"/>
      <c r="RKC60" s="255"/>
      <c r="RKD60" s="255"/>
      <c r="RKE60" s="255"/>
      <c r="RKF60" s="255"/>
      <c r="RKG60" s="255"/>
      <c r="RKH60" s="255"/>
      <c r="RKI60" s="255"/>
      <c r="RKJ60" s="255"/>
      <c r="RKK60" s="255"/>
      <c r="RKL60" s="255"/>
      <c r="RKM60" s="255"/>
      <c r="RKN60" s="255"/>
      <c r="RKO60" s="255"/>
      <c r="RKP60" s="255"/>
      <c r="RKQ60" s="255"/>
      <c r="RKR60" s="255"/>
      <c r="RKS60" s="255"/>
      <c r="RKT60" s="255"/>
      <c r="RKU60" s="255"/>
      <c r="RKV60" s="255"/>
      <c r="RKW60" s="255"/>
      <c r="RKX60" s="255"/>
      <c r="RKY60" s="255"/>
      <c r="RKZ60" s="255"/>
      <c r="RLA60" s="255"/>
      <c r="RLB60" s="255"/>
      <c r="RLC60" s="255"/>
      <c r="RLD60" s="255"/>
      <c r="RLE60" s="255"/>
      <c r="RLF60" s="255"/>
      <c r="RLG60" s="255"/>
      <c r="RLH60" s="255"/>
      <c r="RLI60" s="255"/>
      <c r="RLJ60" s="255"/>
      <c r="RLK60" s="255"/>
      <c r="RLL60" s="255"/>
      <c r="RLM60" s="255"/>
      <c r="RLN60" s="255"/>
      <c r="RLO60" s="255"/>
      <c r="RLP60" s="255"/>
      <c r="RLQ60" s="255"/>
      <c r="RLR60" s="255"/>
      <c r="RLS60" s="255"/>
      <c r="RLT60" s="255"/>
      <c r="RLU60" s="255"/>
      <c r="RLV60" s="255"/>
      <c r="RLW60" s="255"/>
      <c r="RLX60" s="255"/>
      <c r="RLY60" s="255"/>
      <c r="RLZ60" s="255"/>
      <c r="RMA60" s="255"/>
      <c r="RMB60" s="255"/>
      <c r="RMC60" s="255"/>
      <c r="RMD60" s="255"/>
      <c r="RME60" s="255"/>
      <c r="RMF60" s="255"/>
      <c r="RMG60" s="255"/>
      <c r="RMH60" s="255"/>
      <c r="RMI60" s="255"/>
      <c r="RMJ60" s="255"/>
      <c r="RMK60" s="255"/>
      <c r="RML60" s="255"/>
      <c r="RMM60" s="255"/>
      <c r="RMN60" s="255"/>
      <c r="RMO60" s="255"/>
      <c r="RMP60" s="255"/>
      <c r="RMQ60" s="255"/>
      <c r="RMR60" s="255"/>
      <c r="RMS60" s="255"/>
      <c r="RMT60" s="255"/>
      <c r="RMU60" s="255"/>
      <c r="RMV60" s="255"/>
      <c r="RMW60" s="255"/>
      <c r="RMX60" s="255"/>
      <c r="RMY60" s="255"/>
      <c r="RMZ60" s="255"/>
      <c r="RNA60" s="255"/>
      <c r="RNB60" s="255"/>
      <c r="RNC60" s="255"/>
      <c r="RND60" s="255"/>
      <c r="RNE60" s="255"/>
      <c r="RNF60" s="255"/>
      <c r="RNG60" s="255"/>
      <c r="RNH60" s="255"/>
      <c r="RNI60" s="255"/>
      <c r="RNJ60" s="255"/>
      <c r="RNK60" s="255"/>
      <c r="RNL60" s="255"/>
      <c r="RNM60" s="255"/>
      <c r="RNN60" s="255"/>
      <c r="RNO60" s="255"/>
      <c r="RNP60" s="255"/>
      <c r="RNQ60" s="255"/>
      <c r="RNR60" s="255"/>
      <c r="RNS60" s="255"/>
      <c r="RNT60" s="255"/>
      <c r="RNU60" s="255"/>
      <c r="RNV60" s="255"/>
      <c r="RNW60" s="255"/>
      <c r="RNX60" s="255"/>
      <c r="RNY60" s="255"/>
      <c r="RNZ60" s="255"/>
      <c r="ROA60" s="255"/>
      <c r="ROB60" s="255"/>
      <c r="ROC60" s="255"/>
      <c r="ROD60" s="255"/>
      <c r="ROE60" s="255"/>
      <c r="ROF60" s="255"/>
      <c r="ROG60" s="255"/>
      <c r="ROH60" s="255"/>
      <c r="ROI60" s="255"/>
      <c r="ROJ60" s="255"/>
      <c r="ROK60" s="255"/>
      <c r="ROL60" s="255"/>
      <c r="ROM60" s="255"/>
      <c r="RON60" s="255"/>
      <c r="ROO60" s="255"/>
      <c r="ROP60" s="255"/>
      <c r="ROQ60" s="255"/>
      <c r="ROR60" s="255"/>
      <c r="ROS60" s="255"/>
      <c r="ROT60" s="255"/>
      <c r="ROU60" s="255"/>
      <c r="ROV60" s="255"/>
      <c r="ROW60" s="255"/>
      <c r="ROX60" s="255"/>
      <c r="ROY60" s="255"/>
      <c r="ROZ60" s="255"/>
      <c r="RPA60" s="255"/>
      <c r="RPB60" s="255"/>
      <c r="RPC60" s="255"/>
      <c r="RPD60" s="255"/>
      <c r="RPE60" s="255"/>
      <c r="RPF60" s="255"/>
      <c r="RPG60" s="255"/>
      <c r="RPH60" s="255"/>
      <c r="RPI60" s="255"/>
      <c r="RPJ60" s="255"/>
      <c r="RPK60" s="255"/>
      <c r="RPL60" s="255"/>
      <c r="RPM60" s="255"/>
      <c r="RPN60" s="255"/>
      <c r="RPO60" s="255"/>
      <c r="RPP60" s="255"/>
      <c r="RPQ60" s="255"/>
      <c r="RPR60" s="255"/>
      <c r="RPS60" s="255"/>
      <c r="RPT60" s="255"/>
      <c r="RPU60" s="255"/>
      <c r="RPV60" s="255"/>
      <c r="RPW60" s="255"/>
      <c r="RPX60" s="255"/>
      <c r="RPY60" s="255"/>
      <c r="RPZ60" s="255"/>
      <c r="RQA60" s="255"/>
      <c r="RQB60" s="255"/>
      <c r="RQC60" s="255"/>
      <c r="RQD60" s="255"/>
      <c r="RQE60" s="255"/>
      <c r="RQF60" s="255"/>
      <c r="RQG60" s="255"/>
      <c r="RQH60" s="255"/>
      <c r="RQI60" s="255"/>
      <c r="RQJ60" s="255"/>
      <c r="RQK60" s="255"/>
      <c r="RQL60" s="255"/>
      <c r="RQM60" s="255"/>
      <c r="RQN60" s="255"/>
      <c r="RQO60" s="255"/>
      <c r="RQP60" s="255"/>
      <c r="RQQ60" s="255"/>
      <c r="RQR60" s="255"/>
      <c r="RQS60" s="255"/>
      <c r="RQT60" s="255"/>
      <c r="RQU60" s="255"/>
      <c r="RQV60" s="255"/>
      <c r="RQW60" s="255"/>
      <c r="RQX60" s="255"/>
      <c r="RQY60" s="255"/>
      <c r="RQZ60" s="255"/>
      <c r="RRA60" s="255"/>
      <c r="RRB60" s="255"/>
      <c r="RRC60" s="255"/>
      <c r="RRD60" s="255"/>
      <c r="RRE60" s="255"/>
      <c r="RRF60" s="255"/>
      <c r="RRG60" s="255"/>
      <c r="RRH60" s="255"/>
      <c r="RRI60" s="255"/>
      <c r="RRJ60" s="255"/>
      <c r="RRK60" s="255"/>
      <c r="RRL60" s="255"/>
      <c r="RRM60" s="255"/>
      <c r="RRN60" s="255"/>
      <c r="RRO60" s="255"/>
      <c r="RRP60" s="255"/>
      <c r="RRQ60" s="255"/>
      <c r="RRR60" s="255"/>
      <c r="RRS60" s="255"/>
      <c r="RRT60" s="255"/>
      <c r="RRU60" s="255"/>
      <c r="RRV60" s="255"/>
      <c r="RRW60" s="255"/>
      <c r="RRX60" s="255"/>
      <c r="RRY60" s="255"/>
      <c r="RRZ60" s="255"/>
      <c r="RSA60" s="255"/>
      <c r="RSB60" s="255"/>
      <c r="RSC60" s="255"/>
      <c r="RSD60" s="255"/>
      <c r="RSE60" s="255"/>
      <c r="RSF60" s="255"/>
      <c r="RSG60" s="255"/>
      <c r="RSH60" s="255"/>
      <c r="RSI60" s="255"/>
      <c r="RSJ60" s="255"/>
      <c r="RSK60" s="255"/>
      <c r="RSL60" s="255"/>
      <c r="RSM60" s="255"/>
      <c r="RSN60" s="255"/>
      <c r="RSO60" s="255"/>
      <c r="RSP60" s="255"/>
      <c r="RSQ60" s="255"/>
      <c r="RSR60" s="255"/>
      <c r="RSS60" s="255"/>
      <c r="RST60" s="255"/>
      <c r="RSU60" s="255"/>
      <c r="RSV60" s="255"/>
      <c r="RSW60" s="255"/>
      <c r="RSX60" s="255"/>
      <c r="RSY60" s="255"/>
      <c r="RSZ60" s="255"/>
      <c r="RTA60" s="255"/>
      <c r="RTB60" s="255"/>
      <c r="RTC60" s="255"/>
      <c r="RTD60" s="255"/>
      <c r="RTE60" s="255"/>
      <c r="RTF60" s="255"/>
      <c r="RTG60" s="255"/>
      <c r="RTH60" s="255"/>
      <c r="RTI60" s="255"/>
      <c r="RTJ60" s="255"/>
      <c r="RTK60" s="255"/>
      <c r="RTL60" s="255"/>
      <c r="RTM60" s="255"/>
      <c r="RTN60" s="255"/>
      <c r="RTO60" s="255"/>
      <c r="RTP60" s="255"/>
      <c r="RTQ60" s="255"/>
      <c r="RTR60" s="255"/>
      <c r="RTS60" s="255"/>
      <c r="RTT60" s="255"/>
      <c r="RTU60" s="255"/>
      <c r="RTV60" s="255"/>
      <c r="RTW60" s="255"/>
      <c r="RTX60" s="255"/>
      <c r="RTY60" s="255"/>
      <c r="RTZ60" s="255"/>
      <c r="RUA60" s="255"/>
      <c r="RUB60" s="255"/>
      <c r="RUC60" s="255"/>
      <c r="RUD60" s="255"/>
      <c r="RUE60" s="255"/>
      <c r="RUF60" s="255"/>
      <c r="RUG60" s="255"/>
      <c r="RUH60" s="255"/>
      <c r="RUI60" s="255"/>
      <c r="RUJ60" s="255"/>
      <c r="RUK60" s="255"/>
      <c r="RUL60" s="255"/>
      <c r="RUM60" s="255"/>
      <c r="RUN60" s="255"/>
      <c r="RUO60" s="255"/>
      <c r="RUP60" s="255"/>
      <c r="RUQ60" s="255"/>
      <c r="RUR60" s="255"/>
      <c r="RUS60" s="255"/>
      <c r="RUT60" s="255"/>
      <c r="RUU60" s="255"/>
      <c r="RUV60" s="255"/>
      <c r="RUW60" s="255"/>
      <c r="RUX60" s="255"/>
      <c r="RUY60" s="255"/>
      <c r="RUZ60" s="255"/>
      <c r="RVA60" s="255"/>
      <c r="RVB60" s="255"/>
      <c r="RVC60" s="255"/>
      <c r="RVD60" s="255"/>
      <c r="RVE60" s="255"/>
      <c r="RVF60" s="255"/>
      <c r="RVG60" s="255"/>
      <c r="RVH60" s="255"/>
      <c r="RVI60" s="255"/>
      <c r="RVJ60" s="255"/>
      <c r="RVK60" s="255"/>
      <c r="RVL60" s="255"/>
      <c r="RVM60" s="255"/>
      <c r="RVN60" s="255"/>
      <c r="RVO60" s="255"/>
      <c r="RVP60" s="255"/>
      <c r="RVQ60" s="255"/>
      <c r="RVR60" s="255"/>
      <c r="RVS60" s="255"/>
      <c r="RVT60" s="255"/>
      <c r="RVU60" s="255"/>
      <c r="RVV60" s="255"/>
      <c r="RVW60" s="255"/>
      <c r="RVX60" s="255"/>
      <c r="RVY60" s="255"/>
      <c r="RVZ60" s="255"/>
      <c r="RWA60" s="255"/>
      <c r="RWB60" s="255"/>
      <c r="RWC60" s="255"/>
      <c r="RWD60" s="255"/>
      <c r="RWE60" s="255"/>
      <c r="RWF60" s="255"/>
      <c r="RWG60" s="255"/>
      <c r="RWH60" s="255"/>
      <c r="RWI60" s="255"/>
      <c r="RWJ60" s="255"/>
      <c r="RWK60" s="255"/>
      <c r="RWL60" s="255"/>
      <c r="RWM60" s="255"/>
      <c r="RWN60" s="255"/>
      <c r="RWO60" s="255"/>
      <c r="RWP60" s="255"/>
      <c r="RWQ60" s="255"/>
      <c r="RWR60" s="255"/>
      <c r="RWS60" s="255"/>
      <c r="RWT60" s="255"/>
      <c r="RWU60" s="255"/>
      <c r="RWV60" s="255"/>
      <c r="RWW60" s="255"/>
      <c r="RWX60" s="255"/>
      <c r="RWY60" s="255"/>
      <c r="RWZ60" s="255"/>
      <c r="RXA60" s="255"/>
      <c r="RXB60" s="255"/>
      <c r="RXC60" s="255"/>
      <c r="RXD60" s="255"/>
      <c r="RXE60" s="255"/>
      <c r="RXF60" s="255"/>
      <c r="RXG60" s="255"/>
      <c r="RXH60" s="255"/>
      <c r="RXI60" s="255"/>
      <c r="RXJ60" s="255"/>
      <c r="RXK60" s="255"/>
      <c r="RXL60" s="255"/>
      <c r="RXM60" s="255"/>
      <c r="RXN60" s="255"/>
      <c r="RXO60" s="255"/>
      <c r="RXP60" s="255"/>
      <c r="RXQ60" s="255"/>
      <c r="RXR60" s="255"/>
      <c r="RXS60" s="255"/>
      <c r="RXT60" s="255"/>
      <c r="RXU60" s="255"/>
      <c r="RXV60" s="255"/>
      <c r="RXW60" s="255"/>
      <c r="RXX60" s="255"/>
      <c r="RXY60" s="255"/>
      <c r="RXZ60" s="255"/>
      <c r="RYA60" s="255"/>
      <c r="RYB60" s="255"/>
      <c r="RYC60" s="255"/>
      <c r="RYD60" s="255"/>
      <c r="RYE60" s="255"/>
      <c r="RYF60" s="255"/>
      <c r="RYG60" s="255"/>
      <c r="RYH60" s="255"/>
      <c r="RYI60" s="255"/>
      <c r="RYJ60" s="255"/>
      <c r="RYK60" s="255"/>
      <c r="RYL60" s="255"/>
      <c r="RYM60" s="255"/>
      <c r="RYN60" s="255"/>
      <c r="RYO60" s="255"/>
      <c r="RYP60" s="255"/>
      <c r="RYQ60" s="255"/>
      <c r="RYR60" s="255"/>
      <c r="RYS60" s="255"/>
      <c r="RYT60" s="255"/>
      <c r="RYU60" s="255"/>
      <c r="RYV60" s="255"/>
      <c r="RYW60" s="255"/>
      <c r="RYX60" s="255"/>
      <c r="RYY60" s="255"/>
      <c r="RYZ60" s="255"/>
      <c r="RZA60" s="255"/>
      <c r="RZB60" s="255"/>
      <c r="RZC60" s="255"/>
      <c r="RZD60" s="255"/>
      <c r="RZE60" s="255"/>
      <c r="RZF60" s="255"/>
      <c r="RZG60" s="255"/>
      <c r="RZH60" s="255"/>
      <c r="RZI60" s="255"/>
      <c r="RZJ60" s="255"/>
      <c r="RZK60" s="255"/>
      <c r="RZL60" s="255"/>
      <c r="RZM60" s="255"/>
      <c r="RZN60" s="255"/>
      <c r="RZO60" s="255"/>
      <c r="RZP60" s="255"/>
      <c r="RZQ60" s="255"/>
      <c r="RZR60" s="255"/>
      <c r="RZS60" s="255"/>
      <c r="RZT60" s="255"/>
      <c r="RZU60" s="255"/>
      <c r="RZV60" s="255"/>
      <c r="RZW60" s="255"/>
      <c r="RZX60" s="255"/>
      <c r="RZY60" s="255"/>
      <c r="RZZ60" s="255"/>
      <c r="SAA60" s="255"/>
      <c r="SAB60" s="255"/>
      <c r="SAC60" s="255"/>
      <c r="SAD60" s="255"/>
      <c r="SAE60" s="255"/>
      <c r="SAF60" s="255"/>
      <c r="SAG60" s="255"/>
      <c r="SAH60" s="255"/>
      <c r="SAI60" s="255"/>
      <c r="SAJ60" s="255"/>
      <c r="SAK60" s="255"/>
      <c r="SAL60" s="255"/>
      <c r="SAM60" s="255"/>
      <c r="SAN60" s="255"/>
      <c r="SAO60" s="255"/>
      <c r="SAP60" s="255"/>
      <c r="SAQ60" s="255"/>
      <c r="SAR60" s="255"/>
      <c r="SAS60" s="255"/>
      <c r="SAT60" s="255"/>
      <c r="SAU60" s="255"/>
      <c r="SAV60" s="255"/>
      <c r="SAW60" s="255"/>
      <c r="SAX60" s="255"/>
      <c r="SAY60" s="255"/>
      <c r="SAZ60" s="255"/>
      <c r="SBA60" s="255"/>
      <c r="SBB60" s="255"/>
      <c r="SBC60" s="255"/>
      <c r="SBD60" s="255"/>
      <c r="SBE60" s="255"/>
      <c r="SBF60" s="255"/>
      <c r="SBG60" s="255"/>
      <c r="SBH60" s="255"/>
      <c r="SBI60" s="255"/>
      <c r="SBJ60" s="255"/>
      <c r="SBK60" s="255"/>
      <c r="SBL60" s="255"/>
      <c r="SBM60" s="255"/>
      <c r="SBN60" s="255"/>
      <c r="SBO60" s="255"/>
      <c r="SBP60" s="255"/>
      <c r="SBQ60" s="255"/>
      <c r="SBR60" s="255"/>
      <c r="SBS60" s="255"/>
      <c r="SBT60" s="255"/>
      <c r="SBU60" s="255"/>
      <c r="SBV60" s="255"/>
      <c r="SBW60" s="255"/>
      <c r="SBX60" s="255"/>
      <c r="SBY60" s="255"/>
      <c r="SBZ60" s="255"/>
      <c r="SCA60" s="255"/>
      <c r="SCB60" s="255"/>
      <c r="SCC60" s="255"/>
      <c r="SCD60" s="255"/>
      <c r="SCE60" s="255"/>
      <c r="SCF60" s="255"/>
      <c r="SCG60" s="255"/>
      <c r="SCH60" s="255"/>
      <c r="SCI60" s="255"/>
      <c r="SCJ60" s="255"/>
      <c r="SCK60" s="255"/>
      <c r="SCL60" s="255"/>
      <c r="SCM60" s="255"/>
      <c r="SCN60" s="255"/>
      <c r="SCO60" s="255"/>
      <c r="SCP60" s="255"/>
      <c r="SCQ60" s="255"/>
      <c r="SCR60" s="255"/>
      <c r="SCS60" s="255"/>
      <c r="SCT60" s="255"/>
      <c r="SCU60" s="255"/>
      <c r="SCV60" s="255"/>
      <c r="SCW60" s="255"/>
      <c r="SCX60" s="255"/>
      <c r="SCY60" s="255"/>
      <c r="SCZ60" s="255"/>
      <c r="SDA60" s="255"/>
      <c r="SDB60" s="255"/>
      <c r="SDC60" s="255"/>
      <c r="SDD60" s="255"/>
      <c r="SDE60" s="255"/>
      <c r="SDF60" s="255"/>
      <c r="SDG60" s="255"/>
      <c r="SDH60" s="255"/>
      <c r="SDI60" s="255"/>
      <c r="SDJ60" s="255"/>
      <c r="SDK60" s="255"/>
      <c r="SDL60" s="255"/>
      <c r="SDM60" s="255"/>
      <c r="SDN60" s="255"/>
      <c r="SDO60" s="255"/>
      <c r="SDP60" s="255"/>
      <c r="SDQ60" s="255"/>
      <c r="SDR60" s="255"/>
      <c r="SDS60" s="255"/>
      <c r="SDT60" s="255"/>
      <c r="SDU60" s="255"/>
      <c r="SDV60" s="255"/>
      <c r="SDW60" s="255"/>
      <c r="SDX60" s="255"/>
      <c r="SDY60" s="255"/>
      <c r="SDZ60" s="255"/>
      <c r="SEA60" s="255"/>
      <c r="SEB60" s="255"/>
      <c r="SEC60" s="255"/>
      <c r="SED60" s="255"/>
      <c r="SEE60" s="255"/>
      <c r="SEF60" s="255"/>
      <c r="SEG60" s="255"/>
      <c r="SEH60" s="255"/>
      <c r="SEI60" s="255"/>
      <c r="SEJ60" s="255"/>
      <c r="SEK60" s="255"/>
      <c r="SEL60" s="255"/>
      <c r="SEM60" s="255"/>
      <c r="SEN60" s="255"/>
      <c r="SEO60" s="255"/>
      <c r="SEP60" s="255"/>
      <c r="SEQ60" s="255"/>
      <c r="SER60" s="255"/>
      <c r="SES60" s="255"/>
      <c r="SET60" s="255"/>
      <c r="SEU60" s="255"/>
      <c r="SEV60" s="255"/>
      <c r="SEW60" s="255"/>
      <c r="SEX60" s="255"/>
      <c r="SEY60" s="255"/>
      <c r="SEZ60" s="255"/>
      <c r="SFA60" s="255"/>
      <c r="SFB60" s="255"/>
      <c r="SFC60" s="255"/>
      <c r="SFD60" s="255"/>
      <c r="SFE60" s="255"/>
      <c r="SFF60" s="255"/>
      <c r="SFG60" s="255"/>
      <c r="SFH60" s="255"/>
      <c r="SFI60" s="255"/>
      <c r="SFJ60" s="255"/>
      <c r="SFK60" s="255"/>
      <c r="SFL60" s="255"/>
      <c r="SFM60" s="255"/>
      <c r="SFN60" s="255"/>
      <c r="SFO60" s="255"/>
      <c r="SFP60" s="255"/>
      <c r="SFQ60" s="255"/>
      <c r="SFR60" s="255"/>
      <c r="SFS60" s="255"/>
      <c r="SFT60" s="255"/>
      <c r="SFU60" s="255"/>
      <c r="SFV60" s="255"/>
      <c r="SFW60" s="255"/>
      <c r="SFX60" s="255"/>
      <c r="SFY60" s="255"/>
      <c r="SFZ60" s="255"/>
      <c r="SGA60" s="255"/>
      <c r="SGB60" s="255"/>
      <c r="SGC60" s="255"/>
      <c r="SGD60" s="255"/>
      <c r="SGE60" s="255"/>
      <c r="SGF60" s="255"/>
      <c r="SGG60" s="255"/>
      <c r="SGH60" s="255"/>
      <c r="SGI60" s="255"/>
      <c r="SGJ60" s="255"/>
      <c r="SGK60" s="255"/>
      <c r="SGL60" s="255"/>
      <c r="SGM60" s="255"/>
      <c r="SGN60" s="255"/>
      <c r="SGO60" s="255"/>
      <c r="SGP60" s="255"/>
      <c r="SGQ60" s="255"/>
      <c r="SGR60" s="255"/>
      <c r="SGS60" s="255"/>
      <c r="SGT60" s="255"/>
      <c r="SGU60" s="255"/>
      <c r="SGV60" s="255"/>
      <c r="SGW60" s="255"/>
      <c r="SGX60" s="255"/>
      <c r="SGY60" s="255"/>
      <c r="SGZ60" s="255"/>
      <c r="SHA60" s="255"/>
      <c r="SHB60" s="255"/>
      <c r="SHC60" s="255"/>
      <c r="SHD60" s="255"/>
      <c r="SHE60" s="255"/>
      <c r="SHF60" s="255"/>
      <c r="SHG60" s="255"/>
      <c r="SHH60" s="255"/>
      <c r="SHI60" s="255"/>
      <c r="SHJ60" s="255"/>
      <c r="SHK60" s="255"/>
      <c r="SHL60" s="255"/>
      <c r="SHM60" s="255"/>
      <c r="SHN60" s="255"/>
      <c r="SHO60" s="255"/>
      <c r="SHP60" s="255"/>
      <c r="SHQ60" s="255"/>
      <c r="SHR60" s="255"/>
      <c r="SHS60" s="255"/>
      <c r="SHT60" s="255"/>
      <c r="SHU60" s="255"/>
      <c r="SHV60" s="255"/>
      <c r="SHW60" s="255"/>
      <c r="SHX60" s="255"/>
      <c r="SHY60" s="255"/>
      <c r="SHZ60" s="255"/>
      <c r="SIA60" s="255"/>
      <c r="SIB60" s="255"/>
      <c r="SIC60" s="255"/>
      <c r="SID60" s="255"/>
      <c r="SIE60" s="255"/>
      <c r="SIF60" s="255"/>
      <c r="SIG60" s="255"/>
      <c r="SIH60" s="255"/>
      <c r="SII60" s="255"/>
      <c r="SIJ60" s="255"/>
      <c r="SIK60" s="255"/>
      <c r="SIL60" s="255"/>
      <c r="SIM60" s="255"/>
      <c r="SIN60" s="255"/>
      <c r="SIO60" s="255"/>
      <c r="SIP60" s="255"/>
      <c r="SIQ60" s="255"/>
      <c r="SIR60" s="255"/>
      <c r="SIS60" s="255"/>
      <c r="SIT60" s="255"/>
      <c r="SIU60" s="255"/>
      <c r="SIV60" s="255"/>
      <c r="SIW60" s="255"/>
      <c r="SIX60" s="255"/>
      <c r="SIY60" s="255"/>
      <c r="SIZ60" s="255"/>
      <c r="SJA60" s="255"/>
      <c r="SJB60" s="255"/>
      <c r="SJC60" s="255"/>
      <c r="SJD60" s="255"/>
      <c r="SJE60" s="255"/>
      <c r="SJF60" s="255"/>
      <c r="SJG60" s="255"/>
      <c r="SJH60" s="255"/>
      <c r="SJI60" s="255"/>
      <c r="SJJ60" s="255"/>
      <c r="SJK60" s="255"/>
      <c r="SJL60" s="255"/>
      <c r="SJM60" s="255"/>
      <c r="SJN60" s="255"/>
      <c r="SJO60" s="255"/>
      <c r="SJP60" s="255"/>
      <c r="SJQ60" s="255"/>
      <c r="SJR60" s="255"/>
      <c r="SJS60" s="255"/>
      <c r="SJT60" s="255"/>
      <c r="SJU60" s="255"/>
      <c r="SJV60" s="255"/>
      <c r="SJW60" s="255"/>
      <c r="SJX60" s="255"/>
      <c r="SJY60" s="255"/>
      <c r="SJZ60" s="255"/>
      <c r="SKA60" s="255"/>
      <c r="SKB60" s="255"/>
      <c r="SKC60" s="255"/>
      <c r="SKD60" s="255"/>
      <c r="SKE60" s="255"/>
      <c r="SKF60" s="255"/>
      <c r="SKG60" s="255"/>
      <c r="SKH60" s="255"/>
      <c r="SKI60" s="255"/>
      <c r="SKJ60" s="255"/>
      <c r="SKK60" s="255"/>
      <c r="SKL60" s="255"/>
      <c r="SKM60" s="255"/>
      <c r="SKN60" s="255"/>
      <c r="SKO60" s="255"/>
      <c r="SKP60" s="255"/>
      <c r="SKQ60" s="255"/>
      <c r="SKR60" s="255"/>
      <c r="SKS60" s="255"/>
      <c r="SKT60" s="255"/>
      <c r="SKU60" s="255"/>
      <c r="SKV60" s="255"/>
      <c r="SKW60" s="255"/>
      <c r="SKX60" s="255"/>
      <c r="SKY60" s="255"/>
      <c r="SKZ60" s="255"/>
      <c r="SLA60" s="255"/>
      <c r="SLB60" s="255"/>
      <c r="SLC60" s="255"/>
      <c r="SLD60" s="255"/>
      <c r="SLE60" s="255"/>
      <c r="SLF60" s="255"/>
      <c r="SLG60" s="255"/>
      <c r="SLH60" s="255"/>
      <c r="SLI60" s="255"/>
      <c r="SLJ60" s="255"/>
      <c r="SLK60" s="255"/>
      <c r="SLL60" s="255"/>
      <c r="SLM60" s="255"/>
      <c r="SLN60" s="255"/>
      <c r="SLO60" s="255"/>
      <c r="SLP60" s="255"/>
      <c r="SLQ60" s="255"/>
      <c r="SLR60" s="255"/>
      <c r="SLS60" s="255"/>
      <c r="SLT60" s="255"/>
      <c r="SLU60" s="255"/>
      <c r="SLV60" s="255"/>
      <c r="SLW60" s="255"/>
      <c r="SLX60" s="255"/>
      <c r="SLY60" s="255"/>
      <c r="SLZ60" s="255"/>
      <c r="SMA60" s="255"/>
      <c r="SMB60" s="255"/>
      <c r="SMC60" s="255"/>
      <c r="SMD60" s="255"/>
      <c r="SME60" s="255"/>
      <c r="SMF60" s="255"/>
      <c r="SMG60" s="255"/>
      <c r="SMH60" s="255"/>
      <c r="SMI60" s="255"/>
      <c r="SMJ60" s="255"/>
      <c r="SMK60" s="255"/>
      <c r="SML60" s="255"/>
      <c r="SMM60" s="255"/>
      <c r="SMN60" s="255"/>
      <c r="SMO60" s="255"/>
      <c r="SMP60" s="255"/>
      <c r="SMQ60" s="255"/>
      <c r="SMR60" s="255"/>
      <c r="SMS60" s="255"/>
      <c r="SMT60" s="255"/>
      <c r="SMU60" s="255"/>
      <c r="SMV60" s="255"/>
      <c r="SMW60" s="255"/>
      <c r="SMX60" s="255"/>
      <c r="SMY60" s="255"/>
      <c r="SMZ60" s="255"/>
      <c r="SNA60" s="255"/>
      <c r="SNB60" s="255"/>
      <c r="SNC60" s="255"/>
      <c r="SND60" s="255"/>
      <c r="SNE60" s="255"/>
      <c r="SNF60" s="255"/>
      <c r="SNG60" s="255"/>
      <c r="SNH60" s="255"/>
      <c r="SNI60" s="255"/>
      <c r="SNJ60" s="255"/>
      <c r="SNK60" s="255"/>
      <c r="SNL60" s="255"/>
      <c r="SNM60" s="255"/>
      <c r="SNN60" s="255"/>
      <c r="SNO60" s="255"/>
      <c r="SNP60" s="255"/>
      <c r="SNQ60" s="255"/>
      <c r="SNR60" s="255"/>
      <c r="SNS60" s="255"/>
      <c r="SNT60" s="255"/>
      <c r="SNU60" s="255"/>
      <c r="SNV60" s="255"/>
      <c r="SNW60" s="255"/>
      <c r="SNX60" s="255"/>
      <c r="SNY60" s="255"/>
      <c r="SNZ60" s="255"/>
      <c r="SOA60" s="255"/>
      <c r="SOB60" s="255"/>
      <c r="SOC60" s="255"/>
      <c r="SOD60" s="255"/>
      <c r="SOE60" s="255"/>
      <c r="SOF60" s="255"/>
      <c r="SOG60" s="255"/>
      <c r="SOH60" s="255"/>
      <c r="SOI60" s="255"/>
      <c r="SOJ60" s="255"/>
      <c r="SOK60" s="255"/>
      <c r="SOL60" s="255"/>
      <c r="SOM60" s="255"/>
      <c r="SON60" s="255"/>
      <c r="SOO60" s="255"/>
      <c r="SOP60" s="255"/>
      <c r="SOQ60" s="255"/>
      <c r="SOR60" s="255"/>
      <c r="SOS60" s="255"/>
      <c r="SOT60" s="255"/>
      <c r="SOU60" s="255"/>
      <c r="SOV60" s="255"/>
      <c r="SOW60" s="255"/>
      <c r="SOX60" s="255"/>
      <c r="SOY60" s="255"/>
      <c r="SOZ60" s="255"/>
      <c r="SPA60" s="255"/>
      <c r="SPB60" s="255"/>
      <c r="SPC60" s="255"/>
      <c r="SPD60" s="255"/>
      <c r="SPE60" s="255"/>
      <c r="SPF60" s="255"/>
      <c r="SPG60" s="255"/>
      <c r="SPH60" s="255"/>
      <c r="SPI60" s="255"/>
      <c r="SPJ60" s="255"/>
      <c r="SPK60" s="255"/>
      <c r="SPL60" s="255"/>
      <c r="SPM60" s="255"/>
      <c r="SPN60" s="255"/>
      <c r="SPO60" s="255"/>
      <c r="SPP60" s="255"/>
      <c r="SPQ60" s="255"/>
      <c r="SPR60" s="255"/>
      <c r="SPS60" s="255"/>
      <c r="SPT60" s="255"/>
      <c r="SPU60" s="255"/>
      <c r="SPV60" s="255"/>
      <c r="SPW60" s="255"/>
      <c r="SPX60" s="255"/>
      <c r="SPY60" s="255"/>
      <c r="SPZ60" s="255"/>
      <c r="SQA60" s="255"/>
      <c r="SQB60" s="255"/>
      <c r="SQC60" s="255"/>
      <c r="SQD60" s="255"/>
      <c r="SQE60" s="255"/>
      <c r="SQF60" s="255"/>
      <c r="SQG60" s="255"/>
      <c r="SQH60" s="255"/>
      <c r="SQI60" s="255"/>
      <c r="SQJ60" s="255"/>
      <c r="SQK60" s="255"/>
      <c r="SQL60" s="255"/>
      <c r="SQM60" s="255"/>
      <c r="SQN60" s="255"/>
      <c r="SQO60" s="255"/>
      <c r="SQP60" s="255"/>
      <c r="SQQ60" s="255"/>
      <c r="SQR60" s="255"/>
      <c r="SQS60" s="255"/>
      <c r="SQT60" s="255"/>
      <c r="SQU60" s="255"/>
      <c r="SQV60" s="255"/>
      <c r="SQW60" s="255"/>
      <c r="SQX60" s="255"/>
      <c r="SQY60" s="255"/>
      <c r="SQZ60" s="255"/>
      <c r="SRA60" s="255"/>
      <c r="SRB60" s="255"/>
      <c r="SRC60" s="255"/>
      <c r="SRD60" s="255"/>
      <c r="SRE60" s="255"/>
      <c r="SRF60" s="255"/>
      <c r="SRG60" s="255"/>
      <c r="SRH60" s="255"/>
      <c r="SRI60" s="255"/>
      <c r="SRJ60" s="255"/>
      <c r="SRK60" s="255"/>
      <c r="SRL60" s="255"/>
      <c r="SRM60" s="255"/>
      <c r="SRN60" s="255"/>
      <c r="SRO60" s="255"/>
      <c r="SRP60" s="255"/>
      <c r="SRQ60" s="255"/>
      <c r="SRR60" s="255"/>
      <c r="SRS60" s="255"/>
      <c r="SRT60" s="255"/>
      <c r="SRU60" s="255"/>
      <c r="SRV60" s="255"/>
      <c r="SRW60" s="255"/>
      <c r="SRX60" s="255"/>
      <c r="SRY60" s="255"/>
      <c r="SRZ60" s="255"/>
      <c r="SSA60" s="255"/>
      <c r="SSB60" s="255"/>
      <c r="SSC60" s="255"/>
      <c r="SSD60" s="255"/>
      <c r="SSE60" s="255"/>
      <c r="SSF60" s="255"/>
      <c r="SSG60" s="255"/>
      <c r="SSH60" s="255"/>
      <c r="SSI60" s="255"/>
      <c r="SSJ60" s="255"/>
      <c r="SSK60" s="255"/>
      <c r="SSL60" s="255"/>
      <c r="SSM60" s="255"/>
      <c r="SSN60" s="255"/>
      <c r="SSO60" s="255"/>
      <c r="SSP60" s="255"/>
      <c r="SSQ60" s="255"/>
      <c r="SSR60" s="255"/>
      <c r="SSS60" s="255"/>
      <c r="SST60" s="255"/>
      <c r="SSU60" s="255"/>
      <c r="SSV60" s="255"/>
      <c r="SSW60" s="255"/>
      <c r="SSX60" s="255"/>
      <c r="SSY60" s="255"/>
      <c r="SSZ60" s="255"/>
      <c r="STA60" s="255"/>
      <c r="STB60" s="255"/>
      <c r="STC60" s="255"/>
      <c r="STD60" s="255"/>
      <c r="STE60" s="255"/>
      <c r="STF60" s="255"/>
      <c r="STG60" s="255"/>
      <c r="STH60" s="255"/>
      <c r="STI60" s="255"/>
      <c r="STJ60" s="255"/>
      <c r="STK60" s="255"/>
      <c r="STL60" s="255"/>
      <c r="STM60" s="255"/>
      <c r="STN60" s="255"/>
      <c r="STO60" s="255"/>
      <c r="STP60" s="255"/>
      <c r="STQ60" s="255"/>
      <c r="STR60" s="255"/>
      <c r="STS60" s="255"/>
      <c r="STT60" s="255"/>
      <c r="STU60" s="255"/>
      <c r="STV60" s="255"/>
      <c r="STW60" s="255"/>
      <c r="STX60" s="255"/>
      <c r="STY60" s="255"/>
      <c r="STZ60" s="255"/>
      <c r="SUA60" s="255"/>
      <c r="SUB60" s="255"/>
      <c r="SUC60" s="255"/>
      <c r="SUD60" s="255"/>
      <c r="SUE60" s="255"/>
      <c r="SUF60" s="255"/>
      <c r="SUG60" s="255"/>
      <c r="SUH60" s="255"/>
      <c r="SUI60" s="255"/>
      <c r="SUJ60" s="255"/>
      <c r="SUK60" s="255"/>
      <c r="SUL60" s="255"/>
      <c r="SUM60" s="255"/>
      <c r="SUN60" s="255"/>
      <c r="SUO60" s="255"/>
      <c r="SUP60" s="255"/>
      <c r="SUQ60" s="255"/>
      <c r="SUR60" s="255"/>
      <c r="SUS60" s="255"/>
      <c r="SUT60" s="255"/>
      <c r="SUU60" s="255"/>
      <c r="SUV60" s="255"/>
      <c r="SUW60" s="255"/>
      <c r="SUX60" s="255"/>
      <c r="SUY60" s="255"/>
      <c r="SUZ60" s="255"/>
      <c r="SVA60" s="255"/>
      <c r="SVB60" s="255"/>
      <c r="SVC60" s="255"/>
      <c r="SVD60" s="255"/>
      <c r="SVE60" s="255"/>
      <c r="SVF60" s="255"/>
      <c r="SVG60" s="255"/>
      <c r="SVH60" s="255"/>
      <c r="SVI60" s="255"/>
      <c r="SVJ60" s="255"/>
      <c r="SVK60" s="255"/>
      <c r="SVL60" s="255"/>
      <c r="SVM60" s="255"/>
      <c r="SVN60" s="255"/>
      <c r="SVO60" s="255"/>
      <c r="SVP60" s="255"/>
      <c r="SVQ60" s="255"/>
      <c r="SVR60" s="255"/>
      <c r="SVS60" s="255"/>
      <c r="SVT60" s="255"/>
      <c r="SVU60" s="255"/>
      <c r="SVV60" s="255"/>
      <c r="SVW60" s="255"/>
      <c r="SVX60" s="255"/>
      <c r="SVY60" s="255"/>
      <c r="SVZ60" s="255"/>
      <c r="SWA60" s="255"/>
      <c r="SWB60" s="255"/>
      <c r="SWC60" s="255"/>
      <c r="SWD60" s="255"/>
      <c r="SWE60" s="255"/>
      <c r="SWF60" s="255"/>
      <c r="SWG60" s="255"/>
      <c r="SWH60" s="255"/>
      <c r="SWI60" s="255"/>
      <c r="SWJ60" s="255"/>
      <c r="SWK60" s="255"/>
      <c r="SWL60" s="255"/>
      <c r="SWM60" s="255"/>
      <c r="SWN60" s="255"/>
      <c r="SWO60" s="255"/>
      <c r="SWP60" s="255"/>
      <c r="SWQ60" s="255"/>
      <c r="SWR60" s="255"/>
      <c r="SWS60" s="255"/>
      <c r="SWT60" s="255"/>
      <c r="SWU60" s="255"/>
      <c r="SWV60" s="255"/>
      <c r="SWW60" s="255"/>
      <c r="SWX60" s="255"/>
      <c r="SWY60" s="255"/>
      <c r="SWZ60" s="255"/>
      <c r="SXA60" s="255"/>
      <c r="SXB60" s="255"/>
      <c r="SXC60" s="255"/>
      <c r="SXD60" s="255"/>
      <c r="SXE60" s="255"/>
      <c r="SXF60" s="255"/>
      <c r="SXG60" s="255"/>
      <c r="SXH60" s="255"/>
      <c r="SXI60" s="255"/>
      <c r="SXJ60" s="255"/>
      <c r="SXK60" s="255"/>
      <c r="SXL60" s="255"/>
      <c r="SXM60" s="255"/>
      <c r="SXN60" s="255"/>
      <c r="SXO60" s="255"/>
      <c r="SXP60" s="255"/>
      <c r="SXQ60" s="255"/>
      <c r="SXR60" s="255"/>
      <c r="SXS60" s="255"/>
      <c r="SXT60" s="255"/>
      <c r="SXU60" s="255"/>
      <c r="SXV60" s="255"/>
      <c r="SXW60" s="255"/>
      <c r="SXX60" s="255"/>
      <c r="SXY60" s="255"/>
      <c r="SXZ60" s="255"/>
      <c r="SYA60" s="255"/>
      <c r="SYB60" s="255"/>
      <c r="SYC60" s="255"/>
      <c r="SYD60" s="255"/>
      <c r="SYE60" s="255"/>
      <c r="SYF60" s="255"/>
      <c r="SYG60" s="255"/>
      <c r="SYH60" s="255"/>
      <c r="SYI60" s="255"/>
      <c r="SYJ60" s="255"/>
      <c r="SYK60" s="255"/>
      <c r="SYL60" s="255"/>
      <c r="SYM60" s="255"/>
      <c r="SYN60" s="255"/>
      <c r="SYO60" s="255"/>
      <c r="SYP60" s="255"/>
      <c r="SYQ60" s="255"/>
      <c r="SYR60" s="255"/>
      <c r="SYS60" s="255"/>
      <c r="SYT60" s="255"/>
      <c r="SYU60" s="255"/>
      <c r="SYV60" s="255"/>
      <c r="SYW60" s="255"/>
      <c r="SYX60" s="255"/>
      <c r="SYY60" s="255"/>
      <c r="SYZ60" s="255"/>
      <c r="SZA60" s="255"/>
      <c r="SZB60" s="255"/>
      <c r="SZC60" s="255"/>
      <c r="SZD60" s="255"/>
      <c r="SZE60" s="255"/>
      <c r="SZF60" s="255"/>
      <c r="SZG60" s="255"/>
      <c r="SZH60" s="255"/>
      <c r="SZI60" s="255"/>
      <c r="SZJ60" s="255"/>
      <c r="SZK60" s="255"/>
      <c r="SZL60" s="255"/>
      <c r="SZM60" s="255"/>
      <c r="SZN60" s="255"/>
      <c r="SZO60" s="255"/>
      <c r="SZP60" s="255"/>
      <c r="SZQ60" s="255"/>
      <c r="SZR60" s="255"/>
      <c r="SZS60" s="255"/>
      <c r="SZT60" s="255"/>
      <c r="SZU60" s="255"/>
      <c r="SZV60" s="255"/>
      <c r="SZW60" s="255"/>
      <c r="SZX60" s="255"/>
      <c r="SZY60" s="255"/>
      <c r="SZZ60" s="255"/>
      <c r="TAA60" s="255"/>
      <c r="TAB60" s="255"/>
      <c r="TAC60" s="255"/>
      <c r="TAD60" s="255"/>
      <c r="TAE60" s="255"/>
      <c r="TAF60" s="255"/>
      <c r="TAG60" s="255"/>
      <c r="TAH60" s="255"/>
      <c r="TAI60" s="255"/>
      <c r="TAJ60" s="255"/>
      <c r="TAK60" s="255"/>
      <c r="TAL60" s="255"/>
      <c r="TAM60" s="255"/>
      <c r="TAN60" s="255"/>
      <c r="TAO60" s="255"/>
      <c r="TAP60" s="255"/>
      <c r="TAQ60" s="255"/>
      <c r="TAR60" s="255"/>
      <c r="TAS60" s="255"/>
      <c r="TAT60" s="255"/>
      <c r="TAU60" s="255"/>
      <c r="TAV60" s="255"/>
      <c r="TAW60" s="255"/>
      <c r="TAX60" s="255"/>
      <c r="TAY60" s="255"/>
      <c r="TAZ60" s="255"/>
      <c r="TBA60" s="255"/>
      <c r="TBB60" s="255"/>
      <c r="TBC60" s="255"/>
      <c r="TBD60" s="255"/>
      <c r="TBE60" s="255"/>
      <c r="TBF60" s="255"/>
      <c r="TBG60" s="255"/>
      <c r="TBH60" s="255"/>
      <c r="TBI60" s="255"/>
      <c r="TBJ60" s="255"/>
      <c r="TBK60" s="255"/>
      <c r="TBL60" s="255"/>
      <c r="TBM60" s="255"/>
      <c r="TBN60" s="255"/>
      <c r="TBO60" s="255"/>
      <c r="TBP60" s="255"/>
      <c r="TBQ60" s="255"/>
      <c r="TBR60" s="255"/>
      <c r="TBS60" s="255"/>
      <c r="TBT60" s="255"/>
      <c r="TBU60" s="255"/>
      <c r="TBV60" s="255"/>
      <c r="TBW60" s="255"/>
      <c r="TBX60" s="255"/>
      <c r="TBY60" s="255"/>
      <c r="TBZ60" s="255"/>
      <c r="TCA60" s="255"/>
      <c r="TCB60" s="255"/>
      <c r="TCC60" s="255"/>
      <c r="TCD60" s="255"/>
      <c r="TCE60" s="255"/>
      <c r="TCF60" s="255"/>
      <c r="TCG60" s="255"/>
      <c r="TCH60" s="255"/>
      <c r="TCI60" s="255"/>
      <c r="TCJ60" s="255"/>
      <c r="TCK60" s="255"/>
      <c r="TCL60" s="255"/>
      <c r="TCM60" s="255"/>
      <c r="TCN60" s="255"/>
      <c r="TCO60" s="255"/>
      <c r="TCP60" s="255"/>
      <c r="TCQ60" s="255"/>
      <c r="TCR60" s="255"/>
      <c r="TCS60" s="255"/>
      <c r="TCT60" s="255"/>
      <c r="TCU60" s="255"/>
      <c r="TCV60" s="255"/>
      <c r="TCW60" s="255"/>
      <c r="TCX60" s="255"/>
      <c r="TCY60" s="255"/>
      <c r="TCZ60" s="255"/>
      <c r="TDA60" s="255"/>
      <c r="TDB60" s="255"/>
      <c r="TDC60" s="255"/>
      <c r="TDD60" s="255"/>
      <c r="TDE60" s="255"/>
      <c r="TDF60" s="255"/>
      <c r="TDG60" s="255"/>
      <c r="TDH60" s="255"/>
      <c r="TDI60" s="255"/>
      <c r="TDJ60" s="255"/>
      <c r="TDK60" s="255"/>
      <c r="TDL60" s="255"/>
      <c r="TDM60" s="255"/>
      <c r="TDN60" s="255"/>
      <c r="TDO60" s="255"/>
      <c r="TDP60" s="255"/>
      <c r="TDQ60" s="255"/>
      <c r="TDR60" s="255"/>
      <c r="TDS60" s="255"/>
      <c r="TDT60" s="255"/>
      <c r="TDU60" s="255"/>
      <c r="TDV60" s="255"/>
      <c r="TDW60" s="255"/>
      <c r="TDX60" s="255"/>
      <c r="TDY60" s="255"/>
      <c r="TDZ60" s="255"/>
      <c r="TEA60" s="255"/>
      <c r="TEB60" s="255"/>
      <c r="TEC60" s="255"/>
      <c r="TED60" s="255"/>
      <c r="TEE60" s="255"/>
      <c r="TEF60" s="255"/>
      <c r="TEG60" s="255"/>
      <c r="TEH60" s="255"/>
      <c r="TEI60" s="255"/>
      <c r="TEJ60" s="255"/>
      <c r="TEK60" s="255"/>
      <c r="TEL60" s="255"/>
      <c r="TEM60" s="255"/>
      <c r="TEN60" s="255"/>
      <c r="TEO60" s="255"/>
      <c r="TEP60" s="255"/>
      <c r="TEQ60" s="255"/>
      <c r="TER60" s="255"/>
      <c r="TES60" s="255"/>
      <c r="TET60" s="255"/>
      <c r="TEU60" s="255"/>
      <c r="TEV60" s="255"/>
      <c r="TEW60" s="255"/>
      <c r="TEX60" s="255"/>
      <c r="TEY60" s="255"/>
      <c r="TEZ60" s="255"/>
      <c r="TFA60" s="255"/>
      <c r="TFB60" s="255"/>
      <c r="TFC60" s="255"/>
      <c r="TFD60" s="255"/>
      <c r="TFE60" s="255"/>
      <c r="TFF60" s="255"/>
      <c r="TFG60" s="255"/>
      <c r="TFH60" s="255"/>
      <c r="TFI60" s="255"/>
      <c r="TFJ60" s="255"/>
      <c r="TFK60" s="255"/>
      <c r="TFL60" s="255"/>
      <c r="TFM60" s="255"/>
      <c r="TFN60" s="255"/>
      <c r="TFO60" s="255"/>
      <c r="TFP60" s="255"/>
      <c r="TFQ60" s="255"/>
      <c r="TFR60" s="255"/>
      <c r="TFS60" s="255"/>
      <c r="TFT60" s="255"/>
      <c r="TFU60" s="255"/>
      <c r="TFV60" s="255"/>
      <c r="TFW60" s="255"/>
      <c r="TFX60" s="255"/>
      <c r="TFY60" s="255"/>
      <c r="TFZ60" s="255"/>
      <c r="TGA60" s="255"/>
      <c r="TGB60" s="255"/>
      <c r="TGC60" s="255"/>
      <c r="TGD60" s="255"/>
      <c r="TGE60" s="255"/>
      <c r="TGF60" s="255"/>
      <c r="TGG60" s="255"/>
      <c r="TGH60" s="255"/>
      <c r="TGI60" s="255"/>
      <c r="TGJ60" s="255"/>
      <c r="TGK60" s="255"/>
      <c r="TGL60" s="255"/>
      <c r="TGM60" s="255"/>
      <c r="TGN60" s="255"/>
      <c r="TGO60" s="255"/>
      <c r="TGP60" s="255"/>
      <c r="TGQ60" s="255"/>
      <c r="TGR60" s="255"/>
      <c r="TGS60" s="255"/>
      <c r="TGT60" s="255"/>
      <c r="TGU60" s="255"/>
      <c r="TGV60" s="255"/>
      <c r="TGW60" s="255"/>
      <c r="TGX60" s="255"/>
      <c r="TGY60" s="255"/>
      <c r="TGZ60" s="255"/>
      <c r="THA60" s="255"/>
      <c r="THB60" s="255"/>
      <c r="THC60" s="255"/>
      <c r="THD60" s="255"/>
      <c r="THE60" s="255"/>
      <c r="THF60" s="255"/>
      <c r="THG60" s="255"/>
      <c r="THH60" s="255"/>
      <c r="THI60" s="255"/>
      <c r="THJ60" s="255"/>
      <c r="THK60" s="255"/>
      <c r="THL60" s="255"/>
      <c r="THM60" s="255"/>
      <c r="THN60" s="255"/>
      <c r="THO60" s="255"/>
      <c r="THP60" s="255"/>
      <c r="THQ60" s="255"/>
      <c r="THR60" s="255"/>
      <c r="THS60" s="255"/>
      <c r="THT60" s="255"/>
      <c r="THU60" s="255"/>
      <c r="THV60" s="255"/>
      <c r="THW60" s="255"/>
      <c r="THX60" s="255"/>
      <c r="THY60" s="255"/>
      <c r="THZ60" s="255"/>
      <c r="TIA60" s="255"/>
      <c r="TIB60" s="255"/>
      <c r="TIC60" s="255"/>
      <c r="TID60" s="255"/>
      <c r="TIE60" s="255"/>
      <c r="TIF60" s="255"/>
      <c r="TIG60" s="255"/>
      <c r="TIH60" s="255"/>
      <c r="TII60" s="255"/>
      <c r="TIJ60" s="255"/>
      <c r="TIK60" s="255"/>
      <c r="TIL60" s="255"/>
      <c r="TIM60" s="255"/>
      <c r="TIN60" s="255"/>
      <c r="TIO60" s="255"/>
      <c r="TIP60" s="255"/>
      <c r="TIQ60" s="255"/>
      <c r="TIR60" s="255"/>
      <c r="TIS60" s="255"/>
      <c r="TIT60" s="255"/>
      <c r="TIU60" s="255"/>
      <c r="TIV60" s="255"/>
      <c r="TIW60" s="255"/>
      <c r="TIX60" s="255"/>
      <c r="TIY60" s="255"/>
      <c r="TIZ60" s="255"/>
      <c r="TJA60" s="255"/>
      <c r="TJB60" s="255"/>
      <c r="TJC60" s="255"/>
      <c r="TJD60" s="255"/>
      <c r="TJE60" s="255"/>
      <c r="TJF60" s="255"/>
      <c r="TJG60" s="255"/>
      <c r="TJH60" s="255"/>
      <c r="TJI60" s="255"/>
      <c r="TJJ60" s="255"/>
      <c r="TJK60" s="255"/>
      <c r="TJL60" s="255"/>
      <c r="TJM60" s="255"/>
      <c r="TJN60" s="255"/>
      <c r="TJO60" s="255"/>
      <c r="TJP60" s="255"/>
      <c r="TJQ60" s="255"/>
      <c r="TJR60" s="255"/>
      <c r="TJS60" s="255"/>
      <c r="TJT60" s="255"/>
      <c r="TJU60" s="255"/>
      <c r="TJV60" s="255"/>
      <c r="TJW60" s="255"/>
      <c r="TJX60" s="255"/>
      <c r="TJY60" s="255"/>
      <c r="TJZ60" s="255"/>
      <c r="TKA60" s="255"/>
      <c r="TKB60" s="255"/>
      <c r="TKC60" s="255"/>
      <c r="TKD60" s="255"/>
      <c r="TKE60" s="255"/>
      <c r="TKF60" s="255"/>
      <c r="TKG60" s="255"/>
      <c r="TKH60" s="255"/>
      <c r="TKI60" s="255"/>
      <c r="TKJ60" s="255"/>
      <c r="TKK60" s="255"/>
      <c r="TKL60" s="255"/>
      <c r="TKM60" s="255"/>
      <c r="TKN60" s="255"/>
      <c r="TKO60" s="255"/>
      <c r="TKP60" s="255"/>
      <c r="TKQ60" s="255"/>
      <c r="TKR60" s="255"/>
      <c r="TKS60" s="255"/>
      <c r="TKT60" s="255"/>
      <c r="TKU60" s="255"/>
      <c r="TKV60" s="255"/>
      <c r="TKW60" s="255"/>
      <c r="TKX60" s="255"/>
      <c r="TKY60" s="255"/>
      <c r="TKZ60" s="255"/>
      <c r="TLA60" s="255"/>
      <c r="TLB60" s="255"/>
      <c r="TLC60" s="255"/>
      <c r="TLD60" s="255"/>
      <c r="TLE60" s="255"/>
      <c r="TLF60" s="255"/>
      <c r="TLG60" s="255"/>
      <c r="TLH60" s="255"/>
      <c r="TLI60" s="255"/>
      <c r="TLJ60" s="255"/>
      <c r="TLK60" s="255"/>
      <c r="TLL60" s="255"/>
      <c r="TLM60" s="255"/>
      <c r="TLN60" s="255"/>
      <c r="TLO60" s="255"/>
      <c r="TLP60" s="255"/>
      <c r="TLQ60" s="255"/>
      <c r="TLR60" s="255"/>
      <c r="TLS60" s="255"/>
      <c r="TLT60" s="255"/>
      <c r="TLU60" s="255"/>
      <c r="TLV60" s="255"/>
      <c r="TLW60" s="255"/>
      <c r="TLX60" s="255"/>
      <c r="TLY60" s="255"/>
      <c r="TLZ60" s="255"/>
      <c r="TMA60" s="255"/>
      <c r="TMB60" s="255"/>
      <c r="TMC60" s="255"/>
      <c r="TMD60" s="255"/>
      <c r="TME60" s="255"/>
      <c r="TMF60" s="255"/>
      <c r="TMG60" s="255"/>
      <c r="TMH60" s="255"/>
      <c r="TMI60" s="255"/>
      <c r="TMJ60" s="255"/>
      <c r="TMK60" s="255"/>
      <c r="TML60" s="255"/>
      <c r="TMM60" s="255"/>
      <c r="TMN60" s="255"/>
      <c r="TMO60" s="255"/>
      <c r="TMP60" s="255"/>
      <c r="TMQ60" s="255"/>
      <c r="TMR60" s="255"/>
      <c r="TMS60" s="255"/>
      <c r="TMT60" s="255"/>
      <c r="TMU60" s="255"/>
      <c r="TMV60" s="255"/>
      <c r="TMW60" s="255"/>
      <c r="TMX60" s="255"/>
      <c r="TMY60" s="255"/>
      <c r="TMZ60" s="255"/>
      <c r="TNA60" s="255"/>
      <c r="TNB60" s="255"/>
      <c r="TNC60" s="255"/>
      <c r="TND60" s="255"/>
      <c r="TNE60" s="255"/>
      <c r="TNF60" s="255"/>
      <c r="TNG60" s="255"/>
      <c r="TNH60" s="255"/>
      <c r="TNI60" s="255"/>
      <c r="TNJ60" s="255"/>
      <c r="TNK60" s="255"/>
      <c r="TNL60" s="255"/>
      <c r="TNM60" s="255"/>
      <c r="TNN60" s="255"/>
      <c r="TNO60" s="255"/>
      <c r="TNP60" s="255"/>
      <c r="TNQ60" s="255"/>
      <c r="TNR60" s="255"/>
      <c r="TNS60" s="255"/>
      <c r="TNT60" s="255"/>
      <c r="TNU60" s="255"/>
      <c r="TNV60" s="255"/>
      <c r="TNW60" s="255"/>
      <c r="TNX60" s="255"/>
      <c r="TNY60" s="255"/>
      <c r="TNZ60" s="255"/>
      <c r="TOA60" s="255"/>
      <c r="TOB60" s="255"/>
      <c r="TOC60" s="255"/>
      <c r="TOD60" s="255"/>
      <c r="TOE60" s="255"/>
      <c r="TOF60" s="255"/>
      <c r="TOG60" s="255"/>
      <c r="TOH60" s="255"/>
      <c r="TOI60" s="255"/>
      <c r="TOJ60" s="255"/>
      <c r="TOK60" s="255"/>
      <c r="TOL60" s="255"/>
      <c r="TOM60" s="255"/>
      <c r="TON60" s="255"/>
      <c r="TOO60" s="255"/>
      <c r="TOP60" s="255"/>
      <c r="TOQ60" s="255"/>
      <c r="TOR60" s="255"/>
      <c r="TOS60" s="255"/>
      <c r="TOT60" s="255"/>
      <c r="TOU60" s="255"/>
      <c r="TOV60" s="255"/>
      <c r="TOW60" s="255"/>
      <c r="TOX60" s="255"/>
      <c r="TOY60" s="255"/>
      <c r="TOZ60" s="255"/>
      <c r="TPA60" s="255"/>
      <c r="TPB60" s="255"/>
      <c r="TPC60" s="255"/>
      <c r="TPD60" s="255"/>
      <c r="TPE60" s="255"/>
      <c r="TPF60" s="255"/>
      <c r="TPG60" s="255"/>
      <c r="TPH60" s="255"/>
      <c r="TPI60" s="255"/>
      <c r="TPJ60" s="255"/>
      <c r="TPK60" s="255"/>
      <c r="TPL60" s="255"/>
      <c r="TPM60" s="255"/>
      <c r="TPN60" s="255"/>
      <c r="TPO60" s="255"/>
      <c r="TPP60" s="255"/>
      <c r="TPQ60" s="255"/>
      <c r="TPR60" s="255"/>
      <c r="TPS60" s="255"/>
      <c r="TPT60" s="255"/>
      <c r="TPU60" s="255"/>
      <c r="TPV60" s="255"/>
      <c r="TPW60" s="255"/>
      <c r="TPX60" s="255"/>
      <c r="TPY60" s="255"/>
      <c r="TPZ60" s="255"/>
      <c r="TQA60" s="255"/>
      <c r="TQB60" s="255"/>
      <c r="TQC60" s="255"/>
      <c r="TQD60" s="255"/>
      <c r="TQE60" s="255"/>
      <c r="TQF60" s="255"/>
      <c r="TQG60" s="255"/>
      <c r="TQH60" s="255"/>
      <c r="TQI60" s="255"/>
      <c r="TQJ60" s="255"/>
      <c r="TQK60" s="255"/>
      <c r="TQL60" s="255"/>
      <c r="TQM60" s="255"/>
      <c r="TQN60" s="255"/>
      <c r="TQO60" s="255"/>
      <c r="TQP60" s="255"/>
      <c r="TQQ60" s="255"/>
      <c r="TQR60" s="255"/>
      <c r="TQS60" s="255"/>
      <c r="TQT60" s="255"/>
      <c r="TQU60" s="255"/>
      <c r="TQV60" s="255"/>
      <c r="TQW60" s="255"/>
      <c r="TQX60" s="255"/>
      <c r="TQY60" s="255"/>
      <c r="TQZ60" s="255"/>
      <c r="TRA60" s="255"/>
      <c r="TRB60" s="255"/>
      <c r="TRC60" s="255"/>
      <c r="TRD60" s="255"/>
      <c r="TRE60" s="255"/>
      <c r="TRF60" s="255"/>
      <c r="TRG60" s="255"/>
      <c r="TRH60" s="255"/>
      <c r="TRI60" s="255"/>
      <c r="TRJ60" s="255"/>
      <c r="TRK60" s="255"/>
      <c r="TRL60" s="255"/>
      <c r="TRM60" s="255"/>
      <c r="TRN60" s="255"/>
      <c r="TRO60" s="255"/>
      <c r="TRP60" s="255"/>
      <c r="TRQ60" s="255"/>
      <c r="TRR60" s="255"/>
      <c r="TRS60" s="255"/>
      <c r="TRT60" s="255"/>
      <c r="TRU60" s="255"/>
      <c r="TRV60" s="255"/>
      <c r="TRW60" s="255"/>
      <c r="TRX60" s="255"/>
      <c r="TRY60" s="255"/>
      <c r="TRZ60" s="255"/>
      <c r="TSA60" s="255"/>
      <c r="TSB60" s="255"/>
      <c r="TSC60" s="255"/>
      <c r="TSD60" s="255"/>
      <c r="TSE60" s="255"/>
      <c r="TSF60" s="255"/>
      <c r="TSG60" s="255"/>
      <c r="TSH60" s="255"/>
      <c r="TSI60" s="255"/>
      <c r="TSJ60" s="255"/>
      <c r="TSK60" s="255"/>
      <c r="TSL60" s="255"/>
      <c r="TSM60" s="255"/>
      <c r="TSN60" s="255"/>
      <c r="TSO60" s="255"/>
      <c r="TSP60" s="255"/>
      <c r="TSQ60" s="255"/>
      <c r="TSR60" s="255"/>
      <c r="TSS60" s="255"/>
      <c r="TST60" s="255"/>
      <c r="TSU60" s="255"/>
      <c r="TSV60" s="255"/>
      <c r="TSW60" s="255"/>
      <c r="TSX60" s="255"/>
      <c r="TSY60" s="255"/>
      <c r="TSZ60" s="255"/>
      <c r="TTA60" s="255"/>
      <c r="TTB60" s="255"/>
      <c r="TTC60" s="255"/>
      <c r="TTD60" s="255"/>
      <c r="TTE60" s="255"/>
      <c r="TTF60" s="255"/>
      <c r="TTG60" s="255"/>
      <c r="TTH60" s="255"/>
      <c r="TTI60" s="255"/>
      <c r="TTJ60" s="255"/>
      <c r="TTK60" s="255"/>
      <c r="TTL60" s="255"/>
      <c r="TTM60" s="255"/>
      <c r="TTN60" s="255"/>
      <c r="TTO60" s="255"/>
      <c r="TTP60" s="255"/>
      <c r="TTQ60" s="255"/>
      <c r="TTR60" s="255"/>
      <c r="TTS60" s="255"/>
      <c r="TTT60" s="255"/>
      <c r="TTU60" s="255"/>
      <c r="TTV60" s="255"/>
      <c r="TTW60" s="255"/>
      <c r="TTX60" s="255"/>
      <c r="TTY60" s="255"/>
      <c r="TTZ60" s="255"/>
      <c r="TUA60" s="255"/>
      <c r="TUB60" s="255"/>
      <c r="TUC60" s="255"/>
      <c r="TUD60" s="255"/>
      <c r="TUE60" s="255"/>
      <c r="TUF60" s="255"/>
      <c r="TUG60" s="255"/>
      <c r="TUH60" s="255"/>
      <c r="TUI60" s="255"/>
      <c r="TUJ60" s="255"/>
      <c r="TUK60" s="255"/>
      <c r="TUL60" s="255"/>
      <c r="TUM60" s="255"/>
      <c r="TUN60" s="255"/>
      <c r="TUO60" s="255"/>
      <c r="TUP60" s="255"/>
      <c r="TUQ60" s="255"/>
      <c r="TUR60" s="255"/>
      <c r="TUS60" s="255"/>
      <c r="TUT60" s="255"/>
      <c r="TUU60" s="255"/>
      <c r="TUV60" s="255"/>
      <c r="TUW60" s="255"/>
      <c r="TUX60" s="255"/>
      <c r="TUY60" s="255"/>
      <c r="TUZ60" s="255"/>
      <c r="TVA60" s="255"/>
      <c r="TVB60" s="255"/>
      <c r="TVC60" s="255"/>
      <c r="TVD60" s="255"/>
      <c r="TVE60" s="255"/>
      <c r="TVF60" s="255"/>
      <c r="TVG60" s="255"/>
      <c r="TVH60" s="255"/>
      <c r="TVI60" s="255"/>
      <c r="TVJ60" s="255"/>
      <c r="TVK60" s="255"/>
      <c r="TVL60" s="255"/>
      <c r="TVM60" s="255"/>
      <c r="TVN60" s="255"/>
      <c r="TVO60" s="255"/>
      <c r="TVP60" s="255"/>
      <c r="TVQ60" s="255"/>
      <c r="TVR60" s="255"/>
      <c r="TVS60" s="255"/>
      <c r="TVT60" s="255"/>
      <c r="TVU60" s="255"/>
      <c r="TVV60" s="255"/>
      <c r="TVW60" s="255"/>
      <c r="TVX60" s="255"/>
      <c r="TVY60" s="255"/>
      <c r="TVZ60" s="255"/>
      <c r="TWA60" s="255"/>
      <c r="TWB60" s="255"/>
      <c r="TWC60" s="255"/>
      <c r="TWD60" s="255"/>
      <c r="TWE60" s="255"/>
      <c r="TWF60" s="255"/>
      <c r="TWG60" s="255"/>
      <c r="TWH60" s="255"/>
      <c r="TWI60" s="255"/>
      <c r="TWJ60" s="255"/>
      <c r="TWK60" s="255"/>
      <c r="TWL60" s="255"/>
      <c r="TWM60" s="255"/>
      <c r="TWN60" s="255"/>
      <c r="TWO60" s="255"/>
      <c r="TWP60" s="255"/>
      <c r="TWQ60" s="255"/>
      <c r="TWR60" s="255"/>
      <c r="TWS60" s="255"/>
      <c r="TWT60" s="255"/>
      <c r="TWU60" s="255"/>
      <c r="TWV60" s="255"/>
      <c r="TWW60" s="255"/>
      <c r="TWX60" s="255"/>
      <c r="TWY60" s="255"/>
      <c r="TWZ60" s="255"/>
      <c r="TXA60" s="255"/>
      <c r="TXB60" s="255"/>
      <c r="TXC60" s="255"/>
      <c r="TXD60" s="255"/>
      <c r="TXE60" s="255"/>
      <c r="TXF60" s="255"/>
      <c r="TXG60" s="255"/>
      <c r="TXH60" s="255"/>
      <c r="TXI60" s="255"/>
      <c r="TXJ60" s="255"/>
      <c r="TXK60" s="255"/>
      <c r="TXL60" s="255"/>
      <c r="TXM60" s="255"/>
      <c r="TXN60" s="255"/>
      <c r="TXO60" s="255"/>
      <c r="TXP60" s="255"/>
      <c r="TXQ60" s="255"/>
      <c r="TXR60" s="255"/>
      <c r="TXS60" s="255"/>
      <c r="TXT60" s="255"/>
      <c r="TXU60" s="255"/>
      <c r="TXV60" s="255"/>
      <c r="TXW60" s="255"/>
      <c r="TXX60" s="255"/>
      <c r="TXY60" s="255"/>
      <c r="TXZ60" s="255"/>
      <c r="TYA60" s="255"/>
      <c r="TYB60" s="255"/>
      <c r="TYC60" s="255"/>
      <c r="TYD60" s="255"/>
      <c r="TYE60" s="255"/>
      <c r="TYF60" s="255"/>
      <c r="TYG60" s="255"/>
      <c r="TYH60" s="255"/>
      <c r="TYI60" s="255"/>
      <c r="TYJ60" s="255"/>
      <c r="TYK60" s="255"/>
      <c r="TYL60" s="255"/>
      <c r="TYM60" s="255"/>
      <c r="TYN60" s="255"/>
      <c r="TYO60" s="255"/>
      <c r="TYP60" s="255"/>
      <c r="TYQ60" s="255"/>
      <c r="TYR60" s="255"/>
      <c r="TYS60" s="255"/>
      <c r="TYT60" s="255"/>
      <c r="TYU60" s="255"/>
      <c r="TYV60" s="255"/>
      <c r="TYW60" s="255"/>
      <c r="TYX60" s="255"/>
      <c r="TYY60" s="255"/>
      <c r="TYZ60" s="255"/>
      <c r="TZA60" s="255"/>
      <c r="TZB60" s="255"/>
      <c r="TZC60" s="255"/>
      <c r="TZD60" s="255"/>
      <c r="TZE60" s="255"/>
      <c r="TZF60" s="255"/>
      <c r="TZG60" s="255"/>
      <c r="TZH60" s="255"/>
      <c r="TZI60" s="255"/>
      <c r="TZJ60" s="255"/>
      <c r="TZK60" s="255"/>
      <c r="TZL60" s="255"/>
      <c r="TZM60" s="255"/>
      <c r="TZN60" s="255"/>
      <c r="TZO60" s="255"/>
      <c r="TZP60" s="255"/>
      <c r="TZQ60" s="255"/>
      <c r="TZR60" s="255"/>
      <c r="TZS60" s="255"/>
      <c r="TZT60" s="255"/>
      <c r="TZU60" s="255"/>
      <c r="TZV60" s="255"/>
      <c r="TZW60" s="255"/>
      <c r="TZX60" s="255"/>
      <c r="TZY60" s="255"/>
      <c r="TZZ60" s="255"/>
      <c r="UAA60" s="255"/>
      <c r="UAB60" s="255"/>
      <c r="UAC60" s="255"/>
      <c r="UAD60" s="255"/>
      <c r="UAE60" s="255"/>
      <c r="UAF60" s="255"/>
      <c r="UAG60" s="255"/>
      <c r="UAH60" s="255"/>
      <c r="UAI60" s="255"/>
      <c r="UAJ60" s="255"/>
      <c r="UAK60" s="255"/>
      <c r="UAL60" s="255"/>
      <c r="UAM60" s="255"/>
      <c r="UAN60" s="255"/>
      <c r="UAO60" s="255"/>
      <c r="UAP60" s="255"/>
      <c r="UAQ60" s="255"/>
      <c r="UAR60" s="255"/>
      <c r="UAS60" s="255"/>
      <c r="UAT60" s="255"/>
      <c r="UAU60" s="255"/>
      <c r="UAV60" s="255"/>
      <c r="UAW60" s="255"/>
      <c r="UAX60" s="255"/>
      <c r="UAY60" s="255"/>
      <c r="UAZ60" s="255"/>
      <c r="UBA60" s="255"/>
      <c r="UBB60" s="255"/>
      <c r="UBC60" s="255"/>
      <c r="UBD60" s="255"/>
      <c r="UBE60" s="255"/>
      <c r="UBF60" s="255"/>
      <c r="UBG60" s="255"/>
      <c r="UBH60" s="255"/>
      <c r="UBI60" s="255"/>
      <c r="UBJ60" s="255"/>
      <c r="UBK60" s="255"/>
      <c r="UBL60" s="255"/>
      <c r="UBM60" s="255"/>
      <c r="UBN60" s="255"/>
      <c r="UBO60" s="255"/>
      <c r="UBP60" s="255"/>
      <c r="UBQ60" s="255"/>
      <c r="UBR60" s="255"/>
      <c r="UBS60" s="255"/>
      <c r="UBT60" s="255"/>
      <c r="UBU60" s="255"/>
      <c r="UBV60" s="255"/>
      <c r="UBW60" s="255"/>
      <c r="UBX60" s="255"/>
      <c r="UBY60" s="255"/>
      <c r="UBZ60" s="255"/>
      <c r="UCA60" s="255"/>
      <c r="UCB60" s="255"/>
      <c r="UCC60" s="255"/>
      <c r="UCD60" s="255"/>
      <c r="UCE60" s="255"/>
      <c r="UCF60" s="255"/>
      <c r="UCG60" s="255"/>
      <c r="UCH60" s="255"/>
      <c r="UCI60" s="255"/>
      <c r="UCJ60" s="255"/>
      <c r="UCK60" s="255"/>
      <c r="UCL60" s="255"/>
      <c r="UCM60" s="255"/>
      <c r="UCN60" s="255"/>
      <c r="UCO60" s="255"/>
      <c r="UCP60" s="255"/>
      <c r="UCQ60" s="255"/>
      <c r="UCR60" s="255"/>
      <c r="UCS60" s="255"/>
      <c r="UCT60" s="255"/>
      <c r="UCU60" s="255"/>
      <c r="UCV60" s="255"/>
      <c r="UCW60" s="255"/>
      <c r="UCX60" s="255"/>
      <c r="UCY60" s="255"/>
      <c r="UCZ60" s="255"/>
      <c r="UDA60" s="255"/>
      <c r="UDB60" s="255"/>
      <c r="UDC60" s="255"/>
      <c r="UDD60" s="255"/>
      <c r="UDE60" s="255"/>
      <c r="UDF60" s="255"/>
      <c r="UDG60" s="255"/>
      <c r="UDH60" s="255"/>
      <c r="UDI60" s="255"/>
      <c r="UDJ60" s="255"/>
      <c r="UDK60" s="255"/>
      <c r="UDL60" s="255"/>
      <c r="UDM60" s="255"/>
      <c r="UDN60" s="255"/>
      <c r="UDO60" s="255"/>
      <c r="UDP60" s="255"/>
      <c r="UDQ60" s="255"/>
      <c r="UDR60" s="255"/>
      <c r="UDS60" s="255"/>
      <c r="UDT60" s="255"/>
      <c r="UDU60" s="255"/>
      <c r="UDV60" s="255"/>
      <c r="UDW60" s="255"/>
      <c r="UDX60" s="255"/>
      <c r="UDY60" s="255"/>
      <c r="UDZ60" s="255"/>
      <c r="UEA60" s="255"/>
      <c r="UEB60" s="255"/>
      <c r="UEC60" s="255"/>
      <c r="UED60" s="255"/>
      <c r="UEE60" s="255"/>
      <c r="UEF60" s="255"/>
      <c r="UEG60" s="255"/>
      <c r="UEH60" s="255"/>
      <c r="UEI60" s="255"/>
      <c r="UEJ60" s="255"/>
      <c r="UEK60" s="255"/>
      <c r="UEL60" s="255"/>
      <c r="UEM60" s="255"/>
      <c r="UEN60" s="255"/>
      <c r="UEO60" s="255"/>
      <c r="UEP60" s="255"/>
      <c r="UEQ60" s="255"/>
      <c r="UER60" s="255"/>
      <c r="UES60" s="255"/>
      <c r="UET60" s="255"/>
      <c r="UEU60" s="255"/>
      <c r="UEV60" s="255"/>
      <c r="UEW60" s="255"/>
      <c r="UEX60" s="255"/>
      <c r="UEY60" s="255"/>
      <c r="UEZ60" s="255"/>
      <c r="UFA60" s="255"/>
      <c r="UFB60" s="255"/>
      <c r="UFC60" s="255"/>
      <c r="UFD60" s="255"/>
      <c r="UFE60" s="255"/>
      <c r="UFF60" s="255"/>
      <c r="UFG60" s="255"/>
      <c r="UFH60" s="255"/>
      <c r="UFI60" s="255"/>
      <c r="UFJ60" s="255"/>
      <c r="UFK60" s="255"/>
      <c r="UFL60" s="255"/>
      <c r="UFM60" s="255"/>
      <c r="UFN60" s="255"/>
      <c r="UFO60" s="255"/>
      <c r="UFP60" s="255"/>
      <c r="UFQ60" s="255"/>
      <c r="UFR60" s="255"/>
      <c r="UFS60" s="255"/>
      <c r="UFT60" s="255"/>
      <c r="UFU60" s="255"/>
      <c r="UFV60" s="255"/>
      <c r="UFW60" s="255"/>
      <c r="UFX60" s="255"/>
      <c r="UFY60" s="255"/>
      <c r="UFZ60" s="255"/>
      <c r="UGA60" s="255"/>
      <c r="UGB60" s="255"/>
      <c r="UGC60" s="255"/>
      <c r="UGD60" s="255"/>
      <c r="UGE60" s="255"/>
      <c r="UGF60" s="255"/>
      <c r="UGG60" s="255"/>
      <c r="UGH60" s="255"/>
      <c r="UGI60" s="255"/>
      <c r="UGJ60" s="255"/>
      <c r="UGK60" s="255"/>
      <c r="UGL60" s="255"/>
      <c r="UGM60" s="255"/>
      <c r="UGN60" s="255"/>
      <c r="UGO60" s="255"/>
      <c r="UGP60" s="255"/>
      <c r="UGQ60" s="255"/>
      <c r="UGR60" s="255"/>
      <c r="UGS60" s="255"/>
      <c r="UGT60" s="255"/>
      <c r="UGU60" s="255"/>
      <c r="UGV60" s="255"/>
      <c r="UGW60" s="255"/>
      <c r="UGX60" s="255"/>
      <c r="UGY60" s="255"/>
      <c r="UGZ60" s="255"/>
      <c r="UHA60" s="255"/>
      <c r="UHB60" s="255"/>
      <c r="UHC60" s="255"/>
      <c r="UHD60" s="255"/>
      <c r="UHE60" s="255"/>
      <c r="UHF60" s="255"/>
      <c r="UHG60" s="255"/>
      <c r="UHH60" s="255"/>
      <c r="UHI60" s="255"/>
      <c r="UHJ60" s="255"/>
      <c r="UHK60" s="255"/>
      <c r="UHL60" s="255"/>
      <c r="UHM60" s="255"/>
      <c r="UHN60" s="255"/>
      <c r="UHO60" s="255"/>
      <c r="UHP60" s="255"/>
      <c r="UHQ60" s="255"/>
      <c r="UHR60" s="255"/>
      <c r="UHS60" s="255"/>
      <c r="UHT60" s="255"/>
      <c r="UHU60" s="255"/>
      <c r="UHV60" s="255"/>
      <c r="UHW60" s="255"/>
      <c r="UHX60" s="255"/>
      <c r="UHY60" s="255"/>
      <c r="UHZ60" s="255"/>
      <c r="UIA60" s="255"/>
      <c r="UIB60" s="255"/>
      <c r="UIC60" s="255"/>
      <c r="UID60" s="255"/>
      <c r="UIE60" s="255"/>
      <c r="UIF60" s="255"/>
      <c r="UIG60" s="255"/>
      <c r="UIH60" s="255"/>
      <c r="UII60" s="255"/>
      <c r="UIJ60" s="255"/>
      <c r="UIK60" s="255"/>
      <c r="UIL60" s="255"/>
      <c r="UIM60" s="255"/>
      <c r="UIN60" s="255"/>
      <c r="UIO60" s="255"/>
      <c r="UIP60" s="255"/>
      <c r="UIQ60" s="255"/>
      <c r="UIR60" s="255"/>
      <c r="UIS60" s="255"/>
      <c r="UIT60" s="255"/>
      <c r="UIU60" s="255"/>
      <c r="UIV60" s="255"/>
      <c r="UIW60" s="255"/>
      <c r="UIX60" s="255"/>
      <c r="UIY60" s="255"/>
      <c r="UIZ60" s="255"/>
      <c r="UJA60" s="255"/>
      <c r="UJB60" s="255"/>
      <c r="UJC60" s="255"/>
      <c r="UJD60" s="255"/>
      <c r="UJE60" s="255"/>
      <c r="UJF60" s="255"/>
      <c r="UJG60" s="255"/>
      <c r="UJH60" s="255"/>
      <c r="UJI60" s="255"/>
      <c r="UJJ60" s="255"/>
      <c r="UJK60" s="255"/>
      <c r="UJL60" s="255"/>
      <c r="UJM60" s="255"/>
      <c r="UJN60" s="255"/>
      <c r="UJO60" s="255"/>
      <c r="UJP60" s="255"/>
      <c r="UJQ60" s="255"/>
      <c r="UJR60" s="255"/>
      <c r="UJS60" s="255"/>
      <c r="UJT60" s="255"/>
      <c r="UJU60" s="255"/>
      <c r="UJV60" s="255"/>
      <c r="UJW60" s="255"/>
      <c r="UJX60" s="255"/>
      <c r="UJY60" s="255"/>
      <c r="UJZ60" s="255"/>
      <c r="UKA60" s="255"/>
      <c r="UKB60" s="255"/>
      <c r="UKC60" s="255"/>
      <c r="UKD60" s="255"/>
      <c r="UKE60" s="255"/>
      <c r="UKF60" s="255"/>
      <c r="UKG60" s="255"/>
      <c r="UKH60" s="255"/>
      <c r="UKI60" s="255"/>
      <c r="UKJ60" s="255"/>
      <c r="UKK60" s="255"/>
      <c r="UKL60" s="255"/>
      <c r="UKM60" s="255"/>
      <c r="UKN60" s="255"/>
      <c r="UKO60" s="255"/>
      <c r="UKP60" s="255"/>
      <c r="UKQ60" s="255"/>
      <c r="UKR60" s="255"/>
      <c r="UKS60" s="255"/>
      <c r="UKT60" s="255"/>
      <c r="UKU60" s="255"/>
      <c r="UKV60" s="255"/>
      <c r="UKW60" s="255"/>
      <c r="UKX60" s="255"/>
      <c r="UKY60" s="255"/>
      <c r="UKZ60" s="255"/>
      <c r="ULA60" s="255"/>
      <c r="ULB60" s="255"/>
      <c r="ULC60" s="255"/>
      <c r="ULD60" s="255"/>
      <c r="ULE60" s="255"/>
      <c r="ULF60" s="255"/>
      <c r="ULG60" s="255"/>
      <c r="ULH60" s="255"/>
      <c r="ULI60" s="255"/>
      <c r="ULJ60" s="255"/>
      <c r="ULK60" s="255"/>
      <c r="ULL60" s="255"/>
      <c r="ULM60" s="255"/>
      <c r="ULN60" s="255"/>
      <c r="ULO60" s="255"/>
      <c r="ULP60" s="255"/>
      <c r="ULQ60" s="255"/>
      <c r="ULR60" s="255"/>
      <c r="ULS60" s="255"/>
      <c r="ULT60" s="255"/>
      <c r="ULU60" s="255"/>
      <c r="ULV60" s="255"/>
      <c r="ULW60" s="255"/>
      <c r="ULX60" s="255"/>
      <c r="ULY60" s="255"/>
      <c r="ULZ60" s="255"/>
      <c r="UMA60" s="255"/>
      <c r="UMB60" s="255"/>
      <c r="UMC60" s="255"/>
      <c r="UMD60" s="255"/>
      <c r="UME60" s="255"/>
      <c r="UMF60" s="255"/>
      <c r="UMG60" s="255"/>
      <c r="UMH60" s="255"/>
      <c r="UMI60" s="255"/>
      <c r="UMJ60" s="255"/>
      <c r="UMK60" s="255"/>
      <c r="UML60" s="255"/>
      <c r="UMM60" s="255"/>
      <c r="UMN60" s="255"/>
      <c r="UMO60" s="255"/>
      <c r="UMP60" s="255"/>
      <c r="UMQ60" s="255"/>
      <c r="UMR60" s="255"/>
      <c r="UMS60" s="255"/>
      <c r="UMT60" s="255"/>
      <c r="UMU60" s="255"/>
      <c r="UMV60" s="255"/>
      <c r="UMW60" s="255"/>
      <c r="UMX60" s="255"/>
      <c r="UMY60" s="255"/>
      <c r="UMZ60" s="255"/>
      <c r="UNA60" s="255"/>
      <c r="UNB60" s="255"/>
      <c r="UNC60" s="255"/>
      <c r="UND60" s="255"/>
      <c r="UNE60" s="255"/>
      <c r="UNF60" s="255"/>
      <c r="UNG60" s="255"/>
      <c r="UNH60" s="255"/>
      <c r="UNI60" s="255"/>
      <c r="UNJ60" s="255"/>
      <c r="UNK60" s="255"/>
      <c r="UNL60" s="255"/>
      <c r="UNM60" s="255"/>
      <c r="UNN60" s="255"/>
      <c r="UNO60" s="255"/>
      <c r="UNP60" s="255"/>
      <c r="UNQ60" s="255"/>
      <c r="UNR60" s="255"/>
      <c r="UNS60" s="255"/>
      <c r="UNT60" s="255"/>
      <c r="UNU60" s="255"/>
      <c r="UNV60" s="255"/>
      <c r="UNW60" s="255"/>
      <c r="UNX60" s="255"/>
      <c r="UNY60" s="255"/>
      <c r="UNZ60" s="255"/>
      <c r="UOA60" s="255"/>
      <c r="UOB60" s="255"/>
      <c r="UOC60" s="255"/>
      <c r="UOD60" s="255"/>
      <c r="UOE60" s="255"/>
      <c r="UOF60" s="255"/>
      <c r="UOG60" s="255"/>
      <c r="UOH60" s="255"/>
      <c r="UOI60" s="255"/>
      <c r="UOJ60" s="255"/>
      <c r="UOK60" s="255"/>
      <c r="UOL60" s="255"/>
      <c r="UOM60" s="255"/>
      <c r="UON60" s="255"/>
      <c r="UOO60" s="255"/>
      <c r="UOP60" s="255"/>
      <c r="UOQ60" s="255"/>
      <c r="UOR60" s="255"/>
      <c r="UOS60" s="255"/>
      <c r="UOT60" s="255"/>
      <c r="UOU60" s="255"/>
      <c r="UOV60" s="255"/>
      <c r="UOW60" s="255"/>
      <c r="UOX60" s="255"/>
      <c r="UOY60" s="255"/>
      <c r="UOZ60" s="255"/>
      <c r="UPA60" s="255"/>
      <c r="UPB60" s="255"/>
      <c r="UPC60" s="255"/>
      <c r="UPD60" s="255"/>
      <c r="UPE60" s="255"/>
      <c r="UPF60" s="255"/>
      <c r="UPG60" s="255"/>
      <c r="UPH60" s="255"/>
      <c r="UPI60" s="255"/>
      <c r="UPJ60" s="255"/>
      <c r="UPK60" s="255"/>
      <c r="UPL60" s="255"/>
      <c r="UPM60" s="255"/>
      <c r="UPN60" s="255"/>
      <c r="UPO60" s="255"/>
      <c r="UPP60" s="255"/>
      <c r="UPQ60" s="255"/>
      <c r="UPR60" s="255"/>
      <c r="UPS60" s="255"/>
      <c r="UPT60" s="255"/>
      <c r="UPU60" s="255"/>
      <c r="UPV60" s="255"/>
      <c r="UPW60" s="255"/>
      <c r="UPX60" s="255"/>
      <c r="UPY60" s="255"/>
      <c r="UPZ60" s="255"/>
      <c r="UQA60" s="255"/>
      <c r="UQB60" s="255"/>
      <c r="UQC60" s="255"/>
      <c r="UQD60" s="255"/>
      <c r="UQE60" s="255"/>
      <c r="UQF60" s="255"/>
      <c r="UQG60" s="255"/>
      <c r="UQH60" s="255"/>
      <c r="UQI60" s="255"/>
      <c r="UQJ60" s="255"/>
      <c r="UQK60" s="255"/>
      <c r="UQL60" s="255"/>
      <c r="UQM60" s="255"/>
      <c r="UQN60" s="255"/>
      <c r="UQO60" s="255"/>
      <c r="UQP60" s="255"/>
      <c r="UQQ60" s="255"/>
      <c r="UQR60" s="255"/>
      <c r="UQS60" s="255"/>
      <c r="UQT60" s="255"/>
      <c r="UQU60" s="255"/>
      <c r="UQV60" s="255"/>
      <c r="UQW60" s="255"/>
      <c r="UQX60" s="255"/>
      <c r="UQY60" s="255"/>
      <c r="UQZ60" s="255"/>
      <c r="URA60" s="255"/>
      <c r="URB60" s="255"/>
      <c r="URC60" s="255"/>
      <c r="URD60" s="255"/>
      <c r="URE60" s="255"/>
      <c r="URF60" s="255"/>
      <c r="URG60" s="255"/>
      <c r="URH60" s="255"/>
      <c r="URI60" s="255"/>
      <c r="URJ60" s="255"/>
      <c r="URK60" s="255"/>
      <c r="URL60" s="255"/>
      <c r="URM60" s="255"/>
      <c r="URN60" s="255"/>
      <c r="URO60" s="255"/>
      <c r="URP60" s="255"/>
      <c r="URQ60" s="255"/>
      <c r="URR60" s="255"/>
      <c r="URS60" s="255"/>
      <c r="URT60" s="255"/>
      <c r="URU60" s="255"/>
      <c r="URV60" s="255"/>
      <c r="URW60" s="255"/>
      <c r="URX60" s="255"/>
      <c r="URY60" s="255"/>
      <c r="URZ60" s="255"/>
      <c r="USA60" s="255"/>
      <c r="USB60" s="255"/>
      <c r="USC60" s="255"/>
      <c r="USD60" s="255"/>
      <c r="USE60" s="255"/>
      <c r="USF60" s="255"/>
      <c r="USG60" s="255"/>
      <c r="USH60" s="255"/>
      <c r="USI60" s="255"/>
      <c r="USJ60" s="255"/>
      <c r="USK60" s="255"/>
      <c r="USL60" s="255"/>
      <c r="USM60" s="255"/>
      <c r="USN60" s="255"/>
      <c r="USO60" s="255"/>
      <c r="USP60" s="255"/>
      <c r="USQ60" s="255"/>
      <c r="USR60" s="255"/>
      <c r="USS60" s="255"/>
      <c r="UST60" s="255"/>
      <c r="USU60" s="255"/>
      <c r="USV60" s="255"/>
      <c r="USW60" s="255"/>
      <c r="USX60" s="255"/>
      <c r="USY60" s="255"/>
      <c r="USZ60" s="255"/>
      <c r="UTA60" s="255"/>
      <c r="UTB60" s="255"/>
      <c r="UTC60" s="255"/>
      <c r="UTD60" s="255"/>
      <c r="UTE60" s="255"/>
      <c r="UTF60" s="255"/>
      <c r="UTG60" s="255"/>
      <c r="UTH60" s="255"/>
      <c r="UTI60" s="255"/>
      <c r="UTJ60" s="255"/>
      <c r="UTK60" s="255"/>
      <c r="UTL60" s="255"/>
      <c r="UTM60" s="255"/>
      <c r="UTN60" s="255"/>
      <c r="UTO60" s="255"/>
      <c r="UTP60" s="255"/>
      <c r="UTQ60" s="255"/>
      <c r="UTR60" s="255"/>
      <c r="UTS60" s="255"/>
      <c r="UTT60" s="255"/>
      <c r="UTU60" s="255"/>
      <c r="UTV60" s="255"/>
      <c r="UTW60" s="255"/>
      <c r="UTX60" s="255"/>
      <c r="UTY60" s="255"/>
      <c r="UTZ60" s="255"/>
      <c r="UUA60" s="255"/>
      <c r="UUB60" s="255"/>
      <c r="UUC60" s="255"/>
      <c r="UUD60" s="255"/>
      <c r="UUE60" s="255"/>
      <c r="UUF60" s="255"/>
      <c r="UUG60" s="255"/>
      <c r="UUH60" s="255"/>
      <c r="UUI60" s="255"/>
      <c r="UUJ60" s="255"/>
      <c r="UUK60" s="255"/>
      <c r="UUL60" s="255"/>
      <c r="UUM60" s="255"/>
      <c r="UUN60" s="255"/>
      <c r="UUO60" s="255"/>
      <c r="UUP60" s="255"/>
      <c r="UUQ60" s="255"/>
      <c r="UUR60" s="255"/>
      <c r="UUS60" s="255"/>
      <c r="UUT60" s="255"/>
      <c r="UUU60" s="255"/>
      <c r="UUV60" s="255"/>
      <c r="UUW60" s="255"/>
      <c r="UUX60" s="255"/>
      <c r="UUY60" s="255"/>
      <c r="UUZ60" s="255"/>
      <c r="UVA60" s="255"/>
      <c r="UVB60" s="255"/>
      <c r="UVC60" s="255"/>
      <c r="UVD60" s="255"/>
      <c r="UVE60" s="255"/>
      <c r="UVF60" s="255"/>
      <c r="UVG60" s="255"/>
      <c r="UVH60" s="255"/>
      <c r="UVI60" s="255"/>
      <c r="UVJ60" s="255"/>
      <c r="UVK60" s="255"/>
      <c r="UVL60" s="255"/>
      <c r="UVM60" s="255"/>
      <c r="UVN60" s="255"/>
      <c r="UVO60" s="255"/>
      <c r="UVP60" s="255"/>
      <c r="UVQ60" s="255"/>
      <c r="UVR60" s="255"/>
      <c r="UVS60" s="255"/>
      <c r="UVT60" s="255"/>
      <c r="UVU60" s="255"/>
      <c r="UVV60" s="255"/>
      <c r="UVW60" s="255"/>
      <c r="UVX60" s="255"/>
      <c r="UVY60" s="255"/>
      <c r="UVZ60" s="255"/>
      <c r="UWA60" s="255"/>
      <c r="UWB60" s="255"/>
      <c r="UWC60" s="255"/>
      <c r="UWD60" s="255"/>
      <c r="UWE60" s="255"/>
      <c r="UWF60" s="255"/>
      <c r="UWG60" s="255"/>
      <c r="UWH60" s="255"/>
      <c r="UWI60" s="255"/>
      <c r="UWJ60" s="255"/>
      <c r="UWK60" s="255"/>
      <c r="UWL60" s="255"/>
      <c r="UWM60" s="255"/>
      <c r="UWN60" s="255"/>
      <c r="UWO60" s="255"/>
      <c r="UWP60" s="255"/>
      <c r="UWQ60" s="255"/>
      <c r="UWR60" s="255"/>
      <c r="UWS60" s="255"/>
      <c r="UWT60" s="255"/>
      <c r="UWU60" s="255"/>
      <c r="UWV60" s="255"/>
      <c r="UWW60" s="255"/>
      <c r="UWX60" s="255"/>
      <c r="UWY60" s="255"/>
      <c r="UWZ60" s="255"/>
      <c r="UXA60" s="255"/>
      <c r="UXB60" s="255"/>
      <c r="UXC60" s="255"/>
      <c r="UXD60" s="255"/>
      <c r="UXE60" s="255"/>
      <c r="UXF60" s="255"/>
      <c r="UXG60" s="255"/>
      <c r="UXH60" s="255"/>
      <c r="UXI60" s="255"/>
      <c r="UXJ60" s="255"/>
      <c r="UXK60" s="255"/>
      <c r="UXL60" s="255"/>
      <c r="UXM60" s="255"/>
      <c r="UXN60" s="255"/>
      <c r="UXO60" s="255"/>
      <c r="UXP60" s="255"/>
      <c r="UXQ60" s="255"/>
      <c r="UXR60" s="255"/>
      <c r="UXS60" s="255"/>
      <c r="UXT60" s="255"/>
      <c r="UXU60" s="255"/>
      <c r="UXV60" s="255"/>
      <c r="UXW60" s="255"/>
      <c r="UXX60" s="255"/>
      <c r="UXY60" s="255"/>
      <c r="UXZ60" s="255"/>
      <c r="UYA60" s="255"/>
      <c r="UYB60" s="255"/>
      <c r="UYC60" s="255"/>
      <c r="UYD60" s="255"/>
      <c r="UYE60" s="255"/>
      <c r="UYF60" s="255"/>
      <c r="UYG60" s="255"/>
      <c r="UYH60" s="255"/>
      <c r="UYI60" s="255"/>
      <c r="UYJ60" s="255"/>
      <c r="UYK60" s="255"/>
      <c r="UYL60" s="255"/>
      <c r="UYM60" s="255"/>
      <c r="UYN60" s="255"/>
      <c r="UYO60" s="255"/>
      <c r="UYP60" s="255"/>
      <c r="UYQ60" s="255"/>
      <c r="UYR60" s="255"/>
      <c r="UYS60" s="255"/>
      <c r="UYT60" s="255"/>
      <c r="UYU60" s="255"/>
      <c r="UYV60" s="255"/>
      <c r="UYW60" s="255"/>
      <c r="UYX60" s="255"/>
      <c r="UYY60" s="255"/>
      <c r="UYZ60" s="255"/>
      <c r="UZA60" s="255"/>
      <c r="UZB60" s="255"/>
      <c r="UZC60" s="255"/>
      <c r="UZD60" s="255"/>
      <c r="UZE60" s="255"/>
      <c r="UZF60" s="255"/>
      <c r="UZG60" s="255"/>
      <c r="UZH60" s="255"/>
      <c r="UZI60" s="255"/>
      <c r="UZJ60" s="255"/>
      <c r="UZK60" s="255"/>
      <c r="UZL60" s="255"/>
      <c r="UZM60" s="255"/>
      <c r="UZN60" s="255"/>
      <c r="UZO60" s="255"/>
      <c r="UZP60" s="255"/>
      <c r="UZQ60" s="255"/>
      <c r="UZR60" s="255"/>
      <c r="UZS60" s="255"/>
      <c r="UZT60" s="255"/>
      <c r="UZU60" s="255"/>
      <c r="UZV60" s="255"/>
      <c r="UZW60" s="255"/>
      <c r="UZX60" s="255"/>
      <c r="UZY60" s="255"/>
      <c r="UZZ60" s="255"/>
      <c r="VAA60" s="255"/>
      <c r="VAB60" s="255"/>
      <c r="VAC60" s="255"/>
      <c r="VAD60" s="255"/>
      <c r="VAE60" s="255"/>
      <c r="VAF60" s="255"/>
      <c r="VAG60" s="255"/>
      <c r="VAH60" s="255"/>
      <c r="VAI60" s="255"/>
      <c r="VAJ60" s="255"/>
      <c r="VAK60" s="255"/>
      <c r="VAL60" s="255"/>
      <c r="VAM60" s="255"/>
      <c r="VAN60" s="255"/>
      <c r="VAO60" s="255"/>
      <c r="VAP60" s="255"/>
      <c r="VAQ60" s="255"/>
      <c r="VAR60" s="255"/>
      <c r="VAS60" s="255"/>
      <c r="VAT60" s="255"/>
      <c r="VAU60" s="255"/>
      <c r="VAV60" s="255"/>
      <c r="VAW60" s="255"/>
      <c r="VAX60" s="255"/>
      <c r="VAY60" s="255"/>
      <c r="VAZ60" s="255"/>
      <c r="VBA60" s="255"/>
      <c r="VBB60" s="255"/>
      <c r="VBC60" s="255"/>
      <c r="VBD60" s="255"/>
      <c r="VBE60" s="255"/>
      <c r="VBF60" s="255"/>
      <c r="VBG60" s="255"/>
      <c r="VBH60" s="255"/>
      <c r="VBI60" s="255"/>
      <c r="VBJ60" s="255"/>
      <c r="VBK60" s="255"/>
      <c r="VBL60" s="255"/>
      <c r="VBM60" s="255"/>
      <c r="VBN60" s="255"/>
      <c r="VBO60" s="255"/>
      <c r="VBP60" s="255"/>
      <c r="VBQ60" s="255"/>
      <c r="VBR60" s="255"/>
      <c r="VBS60" s="255"/>
      <c r="VBT60" s="255"/>
      <c r="VBU60" s="255"/>
      <c r="VBV60" s="255"/>
      <c r="VBW60" s="255"/>
      <c r="VBX60" s="255"/>
      <c r="VBY60" s="255"/>
      <c r="VBZ60" s="255"/>
      <c r="VCA60" s="255"/>
      <c r="VCB60" s="255"/>
      <c r="VCC60" s="255"/>
      <c r="VCD60" s="255"/>
      <c r="VCE60" s="255"/>
      <c r="VCF60" s="255"/>
      <c r="VCG60" s="255"/>
      <c r="VCH60" s="255"/>
      <c r="VCI60" s="255"/>
      <c r="VCJ60" s="255"/>
      <c r="VCK60" s="255"/>
      <c r="VCL60" s="255"/>
      <c r="VCM60" s="255"/>
      <c r="VCN60" s="255"/>
      <c r="VCO60" s="255"/>
      <c r="VCP60" s="255"/>
      <c r="VCQ60" s="255"/>
      <c r="VCR60" s="255"/>
      <c r="VCS60" s="255"/>
      <c r="VCT60" s="255"/>
      <c r="VCU60" s="255"/>
      <c r="VCV60" s="255"/>
      <c r="VCW60" s="255"/>
      <c r="VCX60" s="255"/>
      <c r="VCY60" s="255"/>
      <c r="VCZ60" s="255"/>
      <c r="VDA60" s="255"/>
      <c r="VDB60" s="255"/>
      <c r="VDC60" s="255"/>
      <c r="VDD60" s="255"/>
      <c r="VDE60" s="255"/>
      <c r="VDF60" s="255"/>
      <c r="VDG60" s="255"/>
      <c r="VDH60" s="255"/>
      <c r="VDI60" s="255"/>
      <c r="VDJ60" s="255"/>
      <c r="VDK60" s="255"/>
      <c r="VDL60" s="255"/>
      <c r="VDM60" s="255"/>
      <c r="VDN60" s="255"/>
      <c r="VDO60" s="255"/>
      <c r="VDP60" s="255"/>
      <c r="VDQ60" s="255"/>
      <c r="VDR60" s="255"/>
      <c r="VDS60" s="255"/>
      <c r="VDT60" s="255"/>
      <c r="VDU60" s="255"/>
      <c r="VDV60" s="255"/>
      <c r="VDW60" s="255"/>
      <c r="VDX60" s="255"/>
      <c r="VDY60" s="255"/>
      <c r="VDZ60" s="255"/>
      <c r="VEA60" s="255"/>
      <c r="VEB60" s="255"/>
      <c r="VEC60" s="255"/>
      <c r="VED60" s="255"/>
      <c r="VEE60" s="255"/>
      <c r="VEF60" s="255"/>
      <c r="VEG60" s="255"/>
      <c r="VEH60" s="255"/>
      <c r="VEI60" s="255"/>
      <c r="VEJ60" s="255"/>
      <c r="VEK60" s="255"/>
      <c r="VEL60" s="255"/>
      <c r="VEM60" s="255"/>
      <c r="VEN60" s="255"/>
      <c r="VEO60" s="255"/>
      <c r="VEP60" s="255"/>
      <c r="VEQ60" s="255"/>
      <c r="VER60" s="255"/>
      <c r="VES60" s="255"/>
      <c r="VET60" s="255"/>
      <c r="VEU60" s="255"/>
      <c r="VEV60" s="255"/>
      <c r="VEW60" s="255"/>
      <c r="VEX60" s="255"/>
      <c r="VEY60" s="255"/>
      <c r="VEZ60" s="255"/>
      <c r="VFA60" s="255"/>
      <c r="VFB60" s="255"/>
      <c r="VFC60" s="255"/>
      <c r="VFD60" s="255"/>
      <c r="VFE60" s="255"/>
      <c r="VFF60" s="255"/>
      <c r="VFG60" s="255"/>
      <c r="VFH60" s="255"/>
      <c r="VFI60" s="255"/>
      <c r="VFJ60" s="255"/>
      <c r="VFK60" s="255"/>
      <c r="VFL60" s="255"/>
      <c r="VFM60" s="255"/>
      <c r="VFN60" s="255"/>
      <c r="VFO60" s="255"/>
      <c r="VFP60" s="255"/>
      <c r="VFQ60" s="255"/>
      <c r="VFR60" s="255"/>
      <c r="VFS60" s="255"/>
      <c r="VFT60" s="255"/>
      <c r="VFU60" s="255"/>
      <c r="VFV60" s="255"/>
      <c r="VFW60" s="255"/>
      <c r="VFX60" s="255"/>
      <c r="VFY60" s="255"/>
      <c r="VFZ60" s="255"/>
      <c r="VGA60" s="255"/>
      <c r="VGB60" s="255"/>
      <c r="VGC60" s="255"/>
      <c r="VGD60" s="255"/>
      <c r="VGE60" s="255"/>
      <c r="VGF60" s="255"/>
      <c r="VGG60" s="255"/>
      <c r="VGH60" s="255"/>
      <c r="VGI60" s="255"/>
      <c r="VGJ60" s="255"/>
      <c r="VGK60" s="255"/>
      <c r="VGL60" s="255"/>
      <c r="VGM60" s="255"/>
      <c r="VGN60" s="255"/>
      <c r="VGO60" s="255"/>
      <c r="VGP60" s="255"/>
      <c r="VGQ60" s="255"/>
      <c r="VGR60" s="255"/>
      <c r="VGS60" s="255"/>
      <c r="VGT60" s="255"/>
      <c r="VGU60" s="255"/>
      <c r="VGV60" s="255"/>
      <c r="VGW60" s="255"/>
      <c r="VGX60" s="255"/>
      <c r="VGY60" s="255"/>
      <c r="VGZ60" s="255"/>
      <c r="VHA60" s="255"/>
      <c r="VHB60" s="255"/>
      <c r="VHC60" s="255"/>
      <c r="VHD60" s="255"/>
      <c r="VHE60" s="255"/>
      <c r="VHF60" s="255"/>
      <c r="VHG60" s="255"/>
      <c r="VHH60" s="255"/>
      <c r="VHI60" s="255"/>
      <c r="VHJ60" s="255"/>
      <c r="VHK60" s="255"/>
      <c r="VHL60" s="255"/>
      <c r="VHM60" s="255"/>
      <c r="VHN60" s="255"/>
      <c r="VHO60" s="255"/>
      <c r="VHP60" s="255"/>
      <c r="VHQ60" s="255"/>
      <c r="VHR60" s="255"/>
      <c r="VHS60" s="255"/>
      <c r="VHT60" s="255"/>
      <c r="VHU60" s="255"/>
      <c r="VHV60" s="255"/>
      <c r="VHW60" s="255"/>
      <c r="VHX60" s="255"/>
      <c r="VHY60" s="255"/>
      <c r="VHZ60" s="255"/>
      <c r="VIA60" s="255"/>
      <c r="VIB60" s="255"/>
      <c r="VIC60" s="255"/>
      <c r="VID60" s="255"/>
      <c r="VIE60" s="255"/>
      <c r="VIF60" s="255"/>
      <c r="VIG60" s="255"/>
      <c r="VIH60" s="255"/>
      <c r="VII60" s="255"/>
      <c r="VIJ60" s="255"/>
      <c r="VIK60" s="255"/>
      <c r="VIL60" s="255"/>
      <c r="VIM60" s="255"/>
      <c r="VIN60" s="255"/>
      <c r="VIO60" s="255"/>
      <c r="VIP60" s="255"/>
      <c r="VIQ60" s="255"/>
      <c r="VIR60" s="255"/>
      <c r="VIS60" s="255"/>
      <c r="VIT60" s="255"/>
      <c r="VIU60" s="255"/>
      <c r="VIV60" s="255"/>
      <c r="VIW60" s="255"/>
      <c r="VIX60" s="255"/>
      <c r="VIY60" s="255"/>
      <c r="VIZ60" s="255"/>
      <c r="VJA60" s="255"/>
      <c r="VJB60" s="255"/>
      <c r="VJC60" s="255"/>
      <c r="VJD60" s="255"/>
      <c r="VJE60" s="255"/>
      <c r="VJF60" s="255"/>
      <c r="VJG60" s="255"/>
      <c r="VJH60" s="255"/>
      <c r="VJI60" s="255"/>
      <c r="VJJ60" s="255"/>
      <c r="VJK60" s="255"/>
      <c r="VJL60" s="255"/>
      <c r="VJM60" s="255"/>
      <c r="VJN60" s="255"/>
      <c r="VJO60" s="255"/>
      <c r="VJP60" s="255"/>
      <c r="VJQ60" s="255"/>
      <c r="VJR60" s="255"/>
      <c r="VJS60" s="255"/>
      <c r="VJT60" s="255"/>
      <c r="VJU60" s="255"/>
      <c r="VJV60" s="255"/>
      <c r="VJW60" s="255"/>
      <c r="VJX60" s="255"/>
      <c r="VJY60" s="255"/>
      <c r="VJZ60" s="255"/>
      <c r="VKA60" s="255"/>
      <c r="VKB60" s="255"/>
      <c r="VKC60" s="255"/>
      <c r="VKD60" s="255"/>
      <c r="VKE60" s="255"/>
      <c r="VKF60" s="255"/>
      <c r="VKG60" s="255"/>
      <c r="VKH60" s="255"/>
      <c r="VKI60" s="255"/>
      <c r="VKJ60" s="255"/>
      <c r="VKK60" s="255"/>
      <c r="VKL60" s="255"/>
      <c r="VKM60" s="255"/>
      <c r="VKN60" s="255"/>
      <c r="VKO60" s="255"/>
      <c r="VKP60" s="255"/>
      <c r="VKQ60" s="255"/>
      <c r="VKR60" s="255"/>
      <c r="VKS60" s="255"/>
      <c r="VKT60" s="255"/>
      <c r="VKU60" s="255"/>
      <c r="VKV60" s="255"/>
      <c r="VKW60" s="255"/>
      <c r="VKX60" s="255"/>
      <c r="VKY60" s="255"/>
      <c r="VKZ60" s="255"/>
      <c r="VLA60" s="255"/>
      <c r="VLB60" s="255"/>
      <c r="VLC60" s="255"/>
      <c r="VLD60" s="255"/>
      <c r="VLE60" s="255"/>
      <c r="VLF60" s="255"/>
      <c r="VLG60" s="255"/>
      <c r="VLH60" s="255"/>
      <c r="VLI60" s="255"/>
      <c r="VLJ60" s="255"/>
      <c r="VLK60" s="255"/>
      <c r="VLL60" s="255"/>
      <c r="VLM60" s="255"/>
      <c r="VLN60" s="255"/>
      <c r="VLO60" s="255"/>
      <c r="VLP60" s="255"/>
      <c r="VLQ60" s="255"/>
      <c r="VLR60" s="255"/>
      <c r="VLS60" s="255"/>
      <c r="VLT60" s="255"/>
      <c r="VLU60" s="255"/>
      <c r="VLV60" s="255"/>
      <c r="VLW60" s="255"/>
      <c r="VLX60" s="255"/>
      <c r="VLY60" s="255"/>
      <c r="VLZ60" s="255"/>
      <c r="VMA60" s="255"/>
      <c r="VMB60" s="255"/>
      <c r="VMC60" s="255"/>
      <c r="VMD60" s="255"/>
      <c r="VME60" s="255"/>
      <c r="VMF60" s="255"/>
      <c r="VMG60" s="255"/>
      <c r="VMH60" s="255"/>
      <c r="VMI60" s="255"/>
      <c r="VMJ60" s="255"/>
      <c r="VMK60" s="255"/>
      <c r="VML60" s="255"/>
      <c r="VMM60" s="255"/>
      <c r="VMN60" s="255"/>
      <c r="VMO60" s="255"/>
      <c r="VMP60" s="255"/>
      <c r="VMQ60" s="255"/>
      <c r="VMR60" s="255"/>
      <c r="VMS60" s="255"/>
      <c r="VMT60" s="255"/>
      <c r="VMU60" s="255"/>
      <c r="VMV60" s="255"/>
      <c r="VMW60" s="255"/>
      <c r="VMX60" s="255"/>
      <c r="VMY60" s="255"/>
      <c r="VMZ60" s="255"/>
      <c r="VNA60" s="255"/>
      <c r="VNB60" s="255"/>
      <c r="VNC60" s="255"/>
      <c r="VND60" s="255"/>
      <c r="VNE60" s="255"/>
      <c r="VNF60" s="255"/>
      <c r="VNG60" s="255"/>
      <c r="VNH60" s="255"/>
      <c r="VNI60" s="255"/>
      <c r="VNJ60" s="255"/>
      <c r="VNK60" s="255"/>
      <c r="VNL60" s="255"/>
      <c r="VNM60" s="255"/>
      <c r="VNN60" s="255"/>
      <c r="VNO60" s="255"/>
      <c r="VNP60" s="255"/>
      <c r="VNQ60" s="255"/>
      <c r="VNR60" s="255"/>
      <c r="VNS60" s="255"/>
      <c r="VNT60" s="255"/>
      <c r="VNU60" s="255"/>
      <c r="VNV60" s="255"/>
      <c r="VNW60" s="255"/>
      <c r="VNX60" s="255"/>
      <c r="VNY60" s="255"/>
      <c r="VNZ60" s="255"/>
      <c r="VOA60" s="255"/>
      <c r="VOB60" s="255"/>
      <c r="VOC60" s="255"/>
      <c r="VOD60" s="255"/>
      <c r="VOE60" s="255"/>
      <c r="VOF60" s="255"/>
      <c r="VOG60" s="255"/>
      <c r="VOH60" s="255"/>
      <c r="VOI60" s="255"/>
      <c r="VOJ60" s="255"/>
      <c r="VOK60" s="255"/>
      <c r="VOL60" s="255"/>
      <c r="VOM60" s="255"/>
      <c r="VON60" s="255"/>
      <c r="VOO60" s="255"/>
      <c r="VOP60" s="255"/>
      <c r="VOQ60" s="255"/>
      <c r="VOR60" s="255"/>
      <c r="VOS60" s="255"/>
      <c r="VOT60" s="255"/>
      <c r="VOU60" s="255"/>
      <c r="VOV60" s="255"/>
      <c r="VOW60" s="255"/>
      <c r="VOX60" s="255"/>
      <c r="VOY60" s="255"/>
      <c r="VOZ60" s="255"/>
      <c r="VPA60" s="255"/>
      <c r="VPB60" s="255"/>
      <c r="VPC60" s="255"/>
      <c r="VPD60" s="255"/>
      <c r="VPE60" s="255"/>
      <c r="VPF60" s="255"/>
      <c r="VPG60" s="255"/>
      <c r="VPH60" s="255"/>
      <c r="VPI60" s="255"/>
      <c r="VPJ60" s="255"/>
      <c r="VPK60" s="255"/>
      <c r="VPL60" s="255"/>
      <c r="VPM60" s="255"/>
      <c r="VPN60" s="255"/>
      <c r="VPO60" s="255"/>
      <c r="VPP60" s="255"/>
      <c r="VPQ60" s="255"/>
      <c r="VPR60" s="255"/>
      <c r="VPS60" s="255"/>
      <c r="VPT60" s="255"/>
      <c r="VPU60" s="255"/>
      <c r="VPV60" s="255"/>
      <c r="VPW60" s="255"/>
      <c r="VPX60" s="255"/>
      <c r="VPY60" s="255"/>
      <c r="VPZ60" s="255"/>
      <c r="VQA60" s="255"/>
      <c r="VQB60" s="255"/>
      <c r="VQC60" s="255"/>
      <c r="VQD60" s="255"/>
      <c r="VQE60" s="255"/>
      <c r="VQF60" s="255"/>
      <c r="VQG60" s="255"/>
      <c r="VQH60" s="255"/>
      <c r="VQI60" s="255"/>
      <c r="VQJ60" s="255"/>
      <c r="VQK60" s="255"/>
      <c r="VQL60" s="255"/>
      <c r="VQM60" s="255"/>
      <c r="VQN60" s="255"/>
      <c r="VQO60" s="255"/>
      <c r="VQP60" s="255"/>
      <c r="VQQ60" s="255"/>
      <c r="VQR60" s="255"/>
      <c r="VQS60" s="255"/>
      <c r="VQT60" s="255"/>
      <c r="VQU60" s="255"/>
      <c r="VQV60" s="255"/>
      <c r="VQW60" s="255"/>
      <c r="VQX60" s="255"/>
      <c r="VQY60" s="255"/>
      <c r="VQZ60" s="255"/>
      <c r="VRA60" s="255"/>
      <c r="VRB60" s="255"/>
      <c r="VRC60" s="255"/>
      <c r="VRD60" s="255"/>
      <c r="VRE60" s="255"/>
      <c r="VRF60" s="255"/>
      <c r="VRG60" s="255"/>
      <c r="VRH60" s="255"/>
      <c r="VRI60" s="255"/>
      <c r="VRJ60" s="255"/>
      <c r="VRK60" s="255"/>
      <c r="VRL60" s="255"/>
      <c r="VRM60" s="255"/>
      <c r="VRN60" s="255"/>
      <c r="VRO60" s="255"/>
      <c r="VRP60" s="255"/>
      <c r="VRQ60" s="255"/>
      <c r="VRR60" s="255"/>
      <c r="VRS60" s="255"/>
      <c r="VRT60" s="255"/>
      <c r="VRU60" s="255"/>
      <c r="VRV60" s="255"/>
      <c r="VRW60" s="255"/>
      <c r="VRX60" s="255"/>
      <c r="VRY60" s="255"/>
      <c r="VRZ60" s="255"/>
      <c r="VSA60" s="255"/>
      <c r="VSB60" s="255"/>
      <c r="VSC60" s="255"/>
      <c r="VSD60" s="255"/>
      <c r="VSE60" s="255"/>
      <c r="VSF60" s="255"/>
      <c r="VSG60" s="255"/>
      <c r="VSH60" s="255"/>
      <c r="VSI60" s="255"/>
      <c r="VSJ60" s="255"/>
      <c r="VSK60" s="255"/>
      <c r="VSL60" s="255"/>
      <c r="VSM60" s="255"/>
      <c r="VSN60" s="255"/>
      <c r="VSO60" s="255"/>
      <c r="VSP60" s="255"/>
      <c r="VSQ60" s="255"/>
      <c r="VSR60" s="255"/>
      <c r="VSS60" s="255"/>
      <c r="VST60" s="255"/>
      <c r="VSU60" s="255"/>
      <c r="VSV60" s="255"/>
      <c r="VSW60" s="255"/>
      <c r="VSX60" s="255"/>
      <c r="VSY60" s="255"/>
      <c r="VSZ60" s="255"/>
      <c r="VTA60" s="255"/>
      <c r="VTB60" s="255"/>
      <c r="VTC60" s="255"/>
      <c r="VTD60" s="255"/>
      <c r="VTE60" s="255"/>
      <c r="VTF60" s="255"/>
      <c r="VTG60" s="255"/>
      <c r="VTH60" s="255"/>
      <c r="VTI60" s="255"/>
      <c r="VTJ60" s="255"/>
      <c r="VTK60" s="255"/>
      <c r="VTL60" s="255"/>
      <c r="VTM60" s="255"/>
      <c r="VTN60" s="255"/>
      <c r="VTO60" s="255"/>
      <c r="VTP60" s="255"/>
      <c r="VTQ60" s="255"/>
      <c r="VTR60" s="255"/>
      <c r="VTS60" s="255"/>
      <c r="VTT60" s="255"/>
      <c r="VTU60" s="255"/>
      <c r="VTV60" s="255"/>
      <c r="VTW60" s="255"/>
      <c r="VTX60" s="255"/>
      <c r="VTY60" s="255"/>
      <c r="VTZ60" s="255"/>
      <c r="VUA60" s="255"/>
      <c r="VUB60" s="255"/>
      <c r="VUC60" s="255"/>
      <c r="VUD60" s="255"/>
      <c r="VUE60" s="255"/>
      <c r="VUF60" s="255"/>
      <c r="VUG60" s="255"/>
      <c r="VUH60" s="255"/>
      <c r="VUI60" s="255"/>
      <c r="VUJ60" s="255"/>
      <c r="VUK60" s="255"/>
      <c r="VUL60" s="255"/>
      <c r="VUM60" s="255"/>
      <c r="VUN60" s="255"/>
      <c r="VUO60" s="255"/>
      <c r="VUP60" s="255"/>
      <c r="VUQ60" s="255"/>
      <c r="VUR60" s="255"/>
      <c r="VUS60" s="255"/>
      <c r="VUT60" s="255"/>
      <c r="VUU60" s="255"/>
      <c r="VUV60" s="255"/>
      <c r="VUW60" s="255"/>
      <c r="VUX60" s="255"/>
      <c r="VUY60" s="255"/>
      <c r="VUZ60" s="255"/>
      <c r="VVA60" s="255"/>
      <c r="VVB60" s="255"/>
      <c r="VVC60" s="255"/>
      <c r="VVD60" s="255"/>
      <c r="VVE60" s="255"/>
      <c r="VVF60" s="255"/>
      <c r="VVG60" s="255"/>
      <c r="VVH60" s="255"/>
      <c r="VVI60" s="255"/>
      <c r="VVJ60" s="255"/>
      <c r="VVK60" s="255"/>
      <c r="VVL60" s="255"/>
      <c r="VVM60" s="255"/>
      <c r="VVN60" s="255"/>
      <c r="VVO60" s="255"/>
      <c r="VVP60" s="255"/>
      <c r="VVQ60" s="255"/>
      <c r="VVR60" s="255"/>
      <c r="VVS60" s="255"/>
      <c r="VVT60" s="255"/>
      <c r="VVU60" s="255"/>
      <c r="VVV60" s="255"/>
      <c r="VVW60" s="255"/>
      <c r="VVX60" s="255"/>
      <c r="VVY60" s="255"/>
      <c r="VVZ60" s="255"/>
      <c r="VWA60" s="255"/>
      <c r="VWB60" s="255"/>
      <c r="VWC60" s="255"/>
      <c r="VWD60" s="255"/>
      <c r="VWE60" s="255"/>
      <c r="VWF60" s="255"/>
      <c r="VWG60" s="255"/>
      <c r="VWH60" s="255"/>
      <c r="VWI60" s="255"/>
      <c r="VWJ60" s="255"/>
      <c r="VWK60" s="255"/>
      <c r="VWL60" s="255"/>
      <c r="VWM60" s="255"/>
      <c r="VWN60" s="255"/>
      <c r="VWO60" s="255"/>
      <c r="VWP60" s="255"/>
      <c r="VWQ60" s="255"/>
      <c r="VWR60" s="255"/>
      <c r="VWS60" s="255"/>
      <c r="VWT60" s="255"/>
      <c r="VWU60" s="255"/>
      <c r="VWV60" s="255"/>
      <c r="VWW60" s="255"/>
      <c r="VWX60" s="255"/>
      <c r="VWY60" s="255"/>
      <c r="VWZ60" s="255"/>
      <c r="VXA60" s="255"/>
      <c r="VXB60" s="255"/>
      <c r="VXC60" s="255"/>
      <c r="VXD60" s="255"/>
      <c r="VXE60" s="255"/>
      <c r="VXF60" s="255"/>
      <c r="VXG60" s="255"/>
      <c r="VXH60" s="255"/>
      <c r="VXI60" s="255"/>
      <c r="VXJ60" s="255"/>
      <c r="VXK60" s="255"/>
      <c r="VXL60" s="255"/>
      <c r="VXM60" s="255"/>
      <c r="VXN60" s="255"/>
      <c r="VXO60" s="255"/>
      <c r="VXP60" s="255"/>
      <c r="VXQ60" s="255"/>
      <c r="VXR60" s="255"/>
      <c r="VXS60" s="255"/>
      <c r="VXT60" s="255"/>
      <c r="VXU60" s="255"/>
      <c r="VXV60" s="255"/>
      <c r="VXW60" s="255"/>
      <c r="VXX60" s="255"/>
      <c r="VXY60" s="255"/>
      <c r="VXZ60" s="255"/>
      <c r="VYA60" s="255"/>
      <c r="VYB60" s="255"/>
      <c r="VYC60" s="255"/>
      <c r="VYD60" s="255"/>
      <c r="VYE60" s="255"/>
      <c r="VYF60" s="255"/>
      <c r="VYG60" s="255"/>
      <c r="VYH60" s="255"/>
      <c r="VYI60" s="255"/>
      <c r="VYJ60" s="255"/>
      <c r="VYK60" s="255"/>
      <c r="VYL60" s="255"/>
      <c r="VYM60" s="255"/>
      <c r="VYN60" s="255"/>
      <c r="VYO60" s="255"/>
      <c r="VYP60" s="255"/>
      <c r="VYQ60" s="255"/>
      <c r="VYR60" s="255"/>
      <c r="VYS60" s="255"/>
      <c r="VYT60" s="255"/>
      <c r="VYU60" s="255"/>
      <c r="VYV60" s="255"/>
      <c r="VYW60" s="255"/>
      <c r="VYX60" s="255"/>
      <c r="VYY60" s="255"/>
      <c r="VYZ60" s="255"/>
      <c r="VZA60" s="255"/>
      <c r="VZB60" s="255"/>
      <c r="VZC60" s="255"/>
      <c r="VZD60" s="255"/>
      <c r="VZE60" s="255"/>
      <c r="VZF60" s="255"/>
      <c r="VZG60" s="255"/>
      <c r="VZH60" s="255"/>
      <c r="VZI60" s="255"/>
      <c r="VZJ60" s="255"/>
      <c r="VZK60" s="255"/>
      <c r="VZL60" s="255"/>
      <c r="VZM60" s="255"/>
      <c r="VZN60" s="255"/>
      <c r="VZO60" s="255"/>
      <c r="VZP60" s="255"/>
      <c r="VZQ60" s="255"/>
      <c r="VZR60" s="255"/>
      <c r="VZS60" s="255"/>
      <c r="VZT60" s="255"/>
      <c r="VZU60" s="255"/>
      <c r="VZV60" s="255"/>
      <c r="VZW60" s="255"/>
      <c r="VZX60" s="255"/>
      <c r="VZY60" s="255"/>
      <c r="VZZ60" s="255"/>
      <c r="WAA60" s="255"/>
      <c r="WAB60" s="255"/>
      <c r="WAC60" s="255"/>
      <c r="WAD60" s="255"/>
      <c r="WAE60" s="255"/>
      <c r="WAF60" s="255"/>
      <c r="WAG60" s="255"/>
      <c r="WAH60" s="255"/>
      <c r="WAI60" s="255"/>
      <c r="WAJ60" s="255"/>
      <c r="WAK60" s="255"/>
      <c r="WAL60" s="255"/>
      <c r="WAM60" s="255"/>
      <c r="WAN60" s="255"/>
      <c r="WAO60" s="255"/>
      <c r="WAP60" s="255"/>
      <c r="WAQ60" s="255"/>
      <c r="WAR60" s="255"/>
      <c r="WAS60" s="255"/>
      <c r="WAT60" s="255"/>
      <c r="WAU60" s="255"/>
      <c r="WAV60" s="255"/>
      <c r="WAW60" s="255"/>
      <c r="WAX60" s="255"/>
      <c r="WAY60" s="255"/>
      <c r="WAZ60" s="255"/>
      <c r="WBA60" s="255"/>
      <c r="WBB60" s="255"/>
      <c r="WBC60" s="255"/>
      <c r="WBD60" s="255"/>
      <c r="WBE60" s="255"/>
      <c r="WBF60" s="255"/>
      <c r="WBG60" s="255"/>
      <c r="WBH60" s="255"/>
      <c r="WBI60" s="255"/>
      <c r="WBJ60" s="255"/>
      <c r="WBK60" s="255"/>
      <c r="WBL60" s="255"/>
      <c r="WBM60" s="255"/>
      <c r="WBN60" s="255"/>
      <c r="WBO60" s="255"/>
      <c r="WBP60" s="255"/>
      <c r="WBQ60" s="255"/>
      <c r="WBR60" s="255"/>
      <c r="WBS60" s="255"/>
      <c r="WBT60" s="255"/>
      <c r="WBU60" s="255"/>
      <c r="WBV60" s="255"/>
      <c r="WBW60" s="255"/>
      <c r="WBX60" s="255"/>
      <c r="WBY60" s="255"/>
      <c r="WBZ60" s="255"/>
      <c r="WCA60" s="255"/>
      <c r="WCB60" s="255"/>
      <c r="WCC60" s="255"/>
      <c r="WCD60" s="255"/>
      <c r="WCE60" s="255"/>
      <c r="WCF60" s="255"/>
      <c r="WCG60" s="255"/>
      <c r="WCH60" s="255"/>
      <c r="WCI60" s="255"/>
      <c r="WCJ60" s="255"/>
      <c r="WCK60" s="255"/>
      <c r="WCL60" s="255"/>
      <c r="WCM60" s="255"/>
      <c r="WCN60" s="255"/>
      <c r="WCO60" s="255"/>
      <c r="WCP60" s="255"/>
      <c r="WCQ60" s="255"/>
      <c r="WCR60" s="255"/>
      <c r="WCS60" s="255"/>
      <c r="WCT60" s="255"/>
      <c r="WCU60" s="255"/>
      <c r="WCV60" s="255"/>
      <c r="WCW60" s="255"/>
      <c r="WCX60" s="255"/>
      <c r="WCY60" s="255"/>
      <c r="WCZ60" s="255"/>
      <c r="WDA60" s="255"/>
      <c r="WDB60" s="255"/>
      <c r="WDC60" s="255"/>
      <c r="WDD60" s="255"/>
      <c r="WDE60" s="255"/>
      <c r="WDF60" s="255"/>
      <c r="WDG60" s="255"/>
      <c r="WDH60" s="255"/>
      <c r="WDI60" s="255"/>
      <c r="WDJ60" s="255"/>
      <c r="WDK60" s="255"/>
      <c r="WDL60" s="255"/>
      <c r="WDM60" s="255"/>
      <c r="WDN60" s="255"/>
      <c r="WDO60" s="255"/>
      <c r="WDP60" s="255"/>
      <c r="WDQ60" s="255"/>
      <c r="WDR60" s="255"/>
      <c r="WDS60" s="255"/>
      <c r="WDT60" s="255"/>
      <c r="WDU60" s="255"/>
      <c r="WDV60" s="255"/>
      <c r="WDW60" s="255"/>
      <c r="WDX60" s="255"/>
      <c r="WDY60" s="255"/>
      <c r="WDZ60" s="255"/>
      <c r="WEA60" s="255"/>
      <c r="WEB60" s="255"/>
      <c r="WEC60" s="255"/>
      <c r="WED60" s="255"/>
      <c r="WEE60" s="255"/>
      <c r="WEF60" s="255"/>
      <c r="WEG60" s="255"/>
      <c r="WEH60" s="255"/>
      <c r="WEI60" s="255"/>
      <c r="WEJ60" s="255"/>
      <c r="WEK60" s="255"/>
      <c r="WEL60" s="255"/>
      <c r="WEM60" s="255"/>
      <c r="WEN60" s="255"/>
      <c r="WEO60" s="255"/>
      <c r="WEP60" s="255"/>
      <c r="WEQ60" s="255"/>
      <c r="WER60" s="255"/>
      <c r="WES60" s="255"/>
      <c r="WET60" s="255"/>
      <c r="WEU60" s="255"/>
      <c r="WEV60" s="255"/>
      <c r="WEW60" s="255"/>
      <c r="WEX60" s="255"/>
      <c r="WEY60" s="255"/>
      <c r="WEZ60" s="255"/>
      <c r="WFA60" s="255"/>
      <c r="WFB60" s="255"/>
      <c r="WFC60" s="255"/>
      <c r="WFD60" s="255"/>
      <c r="WFE60" s="255"/>
      <c r="WFF60" s="255"/>
      <c r="WFG60" s="255"/>
      <c r="WFH60" s="255"/>
      <c r="WFI60" s="255"/>
      <c r="WFJ60" s="255"/>
      <c r="WFK60" s="255"/>
      <c r="WFL60" s="255"/>
      <c r="WFM60" s="255"/>
      <c r="WFN60" s="255"/>
      <c r="WFO60" s="255"/>
      <c r="WFP60" s="255"/>
      <c r="WFQ60" s="255"/>
      <c r="WFR60" s="255"/>
      <c r="WFS60" s="255"/>
      <c r="WFT60" s="255"/>
      <c r="WFU60" s="255"/>
      <c r="WFV60" s="255"/>
      <c r="WFW60" s="255"/>
      <c r="WFX60" s="255"/>
      <c r="WFY60" s="255"/>
      <c r="WFZ60" s="255"/>
      <c r="WGA60" s="255"/>
      <c r="WGB60" s="255"/>
      <c r="WGC60" s="255"/>
      <c r="WGD60" s="255"/>
      <c r="WGE60" s="255"/>
      <c r="WGF60" s="255"/>
      <c r="WGG60" s="255"/>
      <c r="WGH60" s="255"/>
      <c r="WGI60" s="255"/>
      <c r="WGJ60" s="255"/>
      <c r="WGK60" s="255"/>
      <c r="WGL60" s="255"/>
      <c r="WGM60" s="255"/>
      <c r="WGN60" s="255"/>
      <c r="WGO60" s="255"/>
      <c r="WGP60" s="255"/>
      <c r="WGQ60" s="255"/>
      <c r="WGR60" s="255"/>
      <c r="WGS60" s="255"/>
      <c r="WGT60" s="255"/>
      <c r="WGU60" s="255"/>
      <c r="WGV60" s="255"/>
      <c r="WGW60" s="255"/>
      <c r="WGX60" s="255"/>
      <c r="WGY60" s="255"/>
      <c r="WGZ60" s="255"/>
      <c r="WHA60" s="255"/>
      <c r="WHB60" s="255"/>
      <c r="WHC60" s="255"/>
      <c r="WHD60" s="255"/>
      <c r="WHE60" s="255"/>
      <c r="WHF60" s="255"/>
      <c r="WHG60" s="255"/>
      <c r="WHH60" s="255"/>
      <c r="WHI60" s="255"/>
      <c r="WHJ60" s="255"/>
      <c r="WHK60" s="255"/>
      <c r="WHL60" s="255"/>
      <c r="WHM60" s="255"/>
      <c r="WHN60" s="255"/>
      <c r="WHO60" s="255"/>
      <c r="WHP60" s="255"/>
      <c r="WHQ60" s="255"/>
      <c r="WHR60" s="255"/>
      <c r="WHS60" s="255"/>
      <c r="WHT60" s="255"/>
      <c r="WHU60" s="255"/>
      <c r="WHV60" s="255"/>
      <c r="WHW60" s="255"/>
      <c r="WHX60" s="255"/>
      <c r="WHY60" s="255"/>
      <c r="WHZ60" s="255"/>
      <c r="WIA60" s="255"/>
      <c r="WIB60" s="255"/>
      <c r="WIC60" s="255"/>
      <c r="WID60" s="255"/>
      <c r="WIE60" s="255"/>
      <c r="WIF60" s="255"/>
      <c r="WIG60" s="255"/>
      <c r="WIH60" s="255"/>
      <c r="WII60" s="255"/>
      <c r="WIJ60" s="255"/>
      <c r="WIK60" s="255"/>
      <c r="WIL60" s="255"/>
      <c r="WIM60" s="255"/>
      <c r="WIN60" s="255"/>
      <c r="WIO60" s="255"/>
      <c r="WIP60" s="255"/>
      <c r="WIQ60" s="255"/>
      <c r="WIR60" s="255"/>
      <c r="WIS60" s="255"/>
      <c r="WIT60" s="255"/>
      <c r="WIU60" s="255"/>
      <c r="WIV60" s="255"/>
      <c r="WIW60" s="255"/>
      <c r="WIX60" s="255"/>
      <c r="WIY60" s="255"/>
      <c r="WIZ60" s="255"/>
      <c r="WJA60" s="255"/>
      <c r="WJB60" s="255"/>
      <c r="WJC60" s="255"/>
      <c r="WJD60" s="255"/>
      <c r="WJE60" s="255"/>
      <c r="WJF60" s="255"/>
      <c r="WJG60" s="255"/>
      <c r="WJH60" s="255"/>
      <c r="WJI60" s="255"/>
      <c r="WJJ60" s="255"/>
      <c r="WJK60" s="255"/>
      <c r="WJL60" s="255"/>
      <c r="WJM60" s="255"/>
      <c r="WJN60" s="255"/>
      <c r="WJO60" s="255"/>
      <c r="WJP60" s="255"/>
      <c r="WJQ60" s="255"/>
      <c r="WJR60" s="255"/>
      <c r="WJS60" s="255"/>
      <c r="WJT60" s="255"/>
      <c r="WJU60" s="255"/>
      <c r="WJV60" s="255"/>
      <c r="WJW60" s="255"/>
      <c r="WJX60" s="255"/>
      <c r="WJY60" s="255"/>
      <c r="WJZ60" s="255"/>
      <c r="WKA60" s="255"/>
      <c r="WKB60" s="255"/>
      <c r="WKC60" s="255"/>
      <c r="WKD60" s="255"/>
      <c r="WKE60" s="255"/>
      <c r="WKF60" s="255"/>
      <c r="WKG60" s="255"/>
      <c r="WKH60" s="255"/>
      <c r="WKI60" s="255"/>
      <c r="WKJ60" s="255"/>
      <c r="WKK60" s="255"/>
      <c r="WKL60" s="255"/>
      <c r="WKM60" s="255"/>
      <c r="WKN60" s="255"/>
      <c r="WKO60" s="255"/>
      <c r="WKP60" s="255"/>
      <c r="WKQ60" s="255"/>
      <c r="WKR60" s="255"/>
      <c r="WKS60" s="255"/>
      <c r="WKT60" s="255"/>
      <c r="WKU60" s="255"/>
      <c r="WKV60" s="255"/>
      <c r="WKW60" s="255"/>
      <c r="WKX60" s="255"/>
      <c r="WKY60" s="255"/>
      <c r="WKZ60" s="255"/>
      <c r="WLA60" s="255"/>
      <c r="WLB60" s="255"/>
      <c r="WLC60" s="255"/>
      <c r="WLD60" s="255"/>
      <c r="WLE60" s="255"/>
      <c r="WLF60" s="255"/>
      <c r="WLG60" s="255"/>
      <c r="WLH60" s="255"/>
      <c r="WLI60" s="255"/>
      <c r="WLJ60" s="255"/>
      <c r="WLK60" s="255"/>
      <c r="WLL60" s="255"/>
      <c r="WLM60" s="255"/>
      <c r="WLN60" s="255"/>
      <c r="WLO60" s="255"/>
      <c r="WLP60" s="255"/>
      <c r="WLQ60" s="255"/>
      <c r="WLR60" s="255"/>
      <c r="WLS60" s="255"/>
      <c r="WLT60" s="255"/>
      <c r="WLU60" s="255"/>
      <c r="WLV60" s="255"/>
      <c r="WLW60" s="255"/>
      <c r="WLX60" s="255"/>
      <c r="WLY60" s="255"/>
      <c r="WLZ60" s="255"/>
      <c r="WMA60" s="255"/>
      <c r="WMB60" s="255"/>
      <c r="WMC60" s="255"/>
      <c r="WMD60" s="255"/>
      <c r="WME60" s="255"/>
      <c r="WMF60" s="255"/>
      <c r="WMG60" s="255"/>
      <c r="WMH60" s="255"/>
      <c r="WMI60" s="255"/>
      <c r="WMJ60" s="255"/>
      <c r="WMK60" s="255"/>
      <c r="WML60" s="255"/>
      <c r="WMM60" s="255"/>
      <c r="WMN60" s="255"/>
      <c r="WMO60" s="255"/>
      <c r="WMP60" s="255"/>
      <c r="WMQ60" s="255"/>
      <c r="WMR60" s="255"/>
      <c r="WMS60" s="255"/>
      <c r="WMT60" s="255"/>
      <c r="WMU60" s="255"/>
      <c r="WMV60" s="255"/>
      <c r="WMW60" s="255"/>
      <c r="WMX60" s="255"/>
      <c r="WMY60" s="255"/>
      <c r="WMZ60" s="255"/>
      <c r="WNA60" s="255"/>
      <c r="WNB60" s="255"/>
      <c r="WNC60" s="255"/>
      <c r="WND60" s="255"/>
      <c r="WNE60" s="255"/>
      <c r="WNF60" s="255"/>
      <c r="WNG60" s="255"/>
      <c r="WNH60" s="255"/>
      <c r="WNI60" s="255"/>
      <c r="WNJ60" s="255"/>
      <c r="WNK60" s="255"/>
      <c r="WNL60" s="255"/>
      <c r="WNM60" s="255"/>
      <c r="WNN60" s="255"/>
      <c r="WNO60" s="255"/>
      <c r="WNP60" s="255"/>
      <c r="WNQ60" s="255"/>
      <c r="WNR60" s="255"/>
      <c r="WNS60" s="255"/>
      <c r="WNT60" s="255"/>
      <c r="WNU60" s="255"/>
      <c r="WNV60" s="255"/>
      <c r="WNW60" s="255"/>
      <c r="WNX60" s="255"/>
      <c r="WNY60" s="255"/>
      <c r="WNZ60" s="255"/>
      <c r="WOA60" s="255"/>
      <c r="WOB60" s="255"/>
      <c r="WOC60" s="255"/>
      <c r="WOD60" s="255"/>
      <c r="WOE60" s="255"/>
      <c r="WOF60" s="255"/>
      <c r="WOG60" s="255"/>
      <c r="WOH60" s="255"/>
      <c r="WOI60" s="255"/>
      <c r="WOJ60" s="255"/>
      <c r="WOK60" s="255"/>
      <c r="WOL60" s="255"/>
      <c r="WOM60" s="255"/>
      <c r="WON60" s="255"/>
      <c r="WOO60" s="255"/>
      <c r="WOP60" s="255"/>
      <c r="WOQ60" s="255"/>
      <c r="WOR60" s="255"/>
      <c r="WOS60" s="255"/>
      <c r="WOT60" s="255"/>
      <c r="WOU60" s="255"/>
      <c r="WOV60" s="255"/>
      <c r="WOW60" s="255"/>
      <c r="WOX60" s="255"/>
      <c r="WOY60" s="255"/>
      <c r="WOZ60" s="255"/>
      <c r="WPA60" s="255"/>
      <c r="WPB60" s="255"/>
      <c r="WPC60" s="255"/>
      <c r="WPD60" s="255"/>
      <c r="WPE60" s="255"/>
      <c r="WPF60" s="255"/>
      <c r="WPG60" s="255"/>
      <c r="WPH60" s="255"/>
      <c r="WPI60" s="255"/>
      <c r="WPJ60" s="255"/>
      <c r="WPK60" s="255"/>
      <c r="WPL60" s="255"/>
      <c r="WPM60" s="255"/>
      <c r="WPN60" s="255"/>
      <c r="WPO60" s="255"/>
      <c r="WPP60" s="255"/>
      <c r="WPQ60" s="255"/>
      <c r="WPR60" s="255"/>
      <c r="WPS60" s="255"/>
      <c r="WPT60" s="255"/>
      <c r="WPU60" s="255"/>
      <c r="WPV60" s="255"/>
      <c r="WPW60" s="255"/>
      <c r="WPX60" s="255"/>
      <c r="WPY60" s="255"/>
      <c r="WPZ60" s="255"/>
      <c r="WQA60" s="255"/>
      <c r="WQB60" s="255"/>
      <c r="WQC60" s="255"/>
      <c r="WQD60" s="255"/>
      <c r="WQE60" s="255"/>
      <c r="WQF60" s="255"/>
      <c r="WQG60" s="255"/>
      <c r="WQH60" s="255"/>
      <c r="WQI60" s="255"/>
      <c r="WQJ60" s="255"/>
      <c r="WQK60" s="255"/>
      <c r="WQL60" s="255"/>
      <c r="WQM60" s="255"/>
      <c r="WQN60" s="255"/>
      <c r="WQO60" s="255"/>
      <c r="WQP60" s="255"/>
      <c r="WQQ60" s="255"/>
      <c r="WQR60" s="255"/>
      <c r="WQS60" s="255"/>
      <c r="WQT60" s="255"/>
      <c r="WQU60" s="255"/>
      <c r="WQV60" s="255"/>
      <c r="WQW60" s="255"/>
      <c r="WQX60" s="255"/>
      <c r="WQY60" s="255"/>
      <c r="WQZ60" s="255"/>
      <c r="WRA60" s="255"/>
      <c r="WRB60" s="255"/>
      <c r="WRC60" s="255"/>
      <c r="WRD60" s="255"/>
      <c r="WRE60" s="255"/>
      <c r="WRF60" s="255"/>
      <c r="WRG60" s="255"/>
      <c r="WRH60" s="255"/>
      <c r="WRI60" s="255"/>
      <c r="WRJ60" s="255"/>
      <c r="WRK60" s="255"/>
      <c r="WRL60" s="255"/>
      <c r="WRM60" s="255"/>
      <c r="WRN60" s="255"/>
      <c r="WRO60" s="255"/>
      <c r="WRP60" s="255"/>
      <c r="WRQ60" s="255"/>
      <c r="WRR60" s="255"/>
      <c r="WRS60" s="255"/>
      <c r="WRT60" s="255"/>
      <c r="WRU60" s="255"/>
      <c r="WRV60" s="255"/>
      <c r="WRW60" s="255"/>
      <c r="WRX60" s="255"/>
      <c r="WRY60" s="255"/>
      <c r="WRZ60" s="255"/>
      <c r="WSA60" s="255"/>
      <c r="WSB60" s="255"/>
      <c r="WSC60" s="255"/>
      <c r="WSD60" s="255"/>
      <c r="WSE60" s="255"/>
      <c r="WSF60" s="255"/>
      <c r="WSG60" s="255"/>
      <c r="WSH60" s="255"/>
      <c r="WSI60" s="255"/>
      <c r="WSJ60" s="255"/>
      <c r="WSK60" s="255"/>
      <c r="WSL60" s="255"/>
      <c r="WSM60" s="255"/>
      <c r="WSN60" s="255"/>
      <c r="WSO60" s="255"/>
      <c r="WSP60" s="255"/>
      <c r="WSQ60" s="255"/>
      <c r="WSR60" s="255"/>
      <c r="WSS60" s="255"/>
      <c r="WST60" s="255"/>
      <c r="WSU60" s="255"/>
      <c r="WSV60" s="255"/>
      <c r="WSW60" s="255"/>
      <c r="WSX60" s="255"/>
      <c r="WSY60" s="255"/>
      <c r="WSZ60" s="255"/>
      <c r="WTA60" s="255"/>
      <c r="WTB60" s="255"/>
      <c r="WTC60" s="255"/>
      <c r="WTD60" s="255"/>
      <c r="WTE60" s="255"/>
      <c r="WTF60" s="255"/>
      <c r="WTG60" s="255"/>
      <c r="WTH60" s="255"/>
      <c r="WTI60" s="255"/>
      <c r="WTJ60" s="255"/>
      <c r="WTK60" s="255"/>
      <c r="WTL60" s="255"/>
      <c r="WTM60" s="255"/>
      <c r="WTN60" s="255"/>
      <c r="WTO60" s="255"/>
      <c r="WTP60" s="255"/>
      <c r="WTQ60" s="255"/>
      <c r="WTR60" s="255"/>
      <c r="WTS60" s="255"/>
      <c r="WTT60" s="255"/>
      <c r="WTU60" s="255"/>
      <c r="WTV60" s="255"/>
      <c r="WTW60" s="255"/>
      <c r="WTX60" s="255"/>
      <c r="WTY60" s="255"/>
      <c r="WTZ60" s="255"/>
      <c r="WUA60" s="255"/>
      <c r="WUB60" s="255"/>
      <c r="WUC60" s="255"/>
      <c r="WUD60" s="255"/>
      <c r="WUE60" s="255"/>
      <c r="WUF60" s="255"/>
      <c r="WUG60" s="255"/>
      <c r="WUH60" s="255"/>
      <c r="WUI60" s="255"/>
      <c r="WUJ60" s="255"/>
      <c r="WUK60" s="255"/>
      <c r="WUL60" s="255"/>
      <c r="WUM60" s="255"/>
      <c r="WUN60" s="255"/>
      <c r="WUO60" s="255"/>
      <c r="WUP60" s="255"/>
      <c r="WUQ60" s="255"/>
      <c r="WUR60" s="255"/>
      <c r="WUS60" s="255"/>
      <c r="WUT60" s="255"/>
      <c r="WUU60" s="255"/>
      <c r="WUV60" s="255"/>
      <c r="WUW60" s="255"/>
      <c r="WUX60" s="255"/>
      <c r="WUY60" s="255"/>
      <c r="WUZ60" s="255"/>
      <c r="WVA60" s="255"/>
      <c r="WVB60" s="255"/>
      <c r="WVC60" s="255"/>
      <c r="WVD60" s="255"/>
      <c r="WVE60" s="255"/>
      <c r="WVF60" s="255"/>
      <c r="WVG60" s="255"/>
      <c r="WVH60" s="255"/>
      <c r="WVI60" s="255"/>
      <c r="WVJ60" s="255"/>
      <c r="WVK60" s="255"/>
      <c r="WVL60" s="255"/>
      <c r="WVM60" s="255"/>
      <c r="WVN60" s="255"/>
      <c r="WVO60" s="255"/>
      <c r="WVP60" s="255"/>
      <c r="WVQ60" s="255"/>
      <c r="WVR60" s="255"/>
      <c r="WVS60" s="255"/>
      <c r="WVT60" s="255"/>
      <c r="WVU60" s="255"/>
      <c r="WVV60" s="255"/>
      <c r="WVW60" s="255"/>
      <c r="WVX60" s="255"/>
      <c r="WVY60" s="255"/>
      <c r="WVZ60" s="255"/>
      <c r="WWA60" s="255"/>
      <c r="WWB60" s="255"/>
      <c r="WWC60" s="255"/>
      <c r="WWD60" s="255"/>
      <c r="WWE60" s="255"/>
      <c r="WWF60" s="255"/>
      <c r="WWG60" s="255"/>
      <c r="WWH60" s="255"/>
      <c r="WWI60" s="255"/>
      <c r="WWJ60" s="255"/>
      <c r="WWK60" s="255"/>
      <c r="WWL60" s="255"/>
      <c r="WWM60" s="255"/>
      <c r="WWN60" s="255"/>
      <c r="WWO60" s="255"/>
      <c r="WWP60" s="255"/>
      <c r="WWQ60" s="255"/>
      <c r="WWR60" s="255"/>
      <c r="WWS60" s="255"/>
      <c r="WWT60" s="255"/>
      <c r="WWU60" s="255"/>
      <c r="WWV60" s="255"/>
      <c r="WWW60" s="255"/>
      <c r="WWX60" s="255"/>
      <c r="WWY60" s="255"/>
      <c r="WWZ60" s="255"/>
      <c r="WXA60" s="255"/>
      <c r="WXB60" s="255"/>
      <c r="WXC60" s="255"/>
      <c r="WXD60" s="255"/>
      <c r="WXE60" s="255"/>
      <c r="WXF60" s="255"/>
      <c r="WXG60" s="255"/>
      <c r="WXH60" s="255"/>
      <c r="WXI60" s="255"/>
      <c r="WXJ60" s="255"/>
      <c r="WXK60" s="255"/>
      <c r="WXL60" s="255"/>
      <c r="WXM60" s="255"/>
      <c r="WXN60" s="255"/>
      <c r="WXO60" s="255"/>
      <c r="WXP60" s="255"/>
      <c r="WXQ60" s="255"/>
      <c r="WXR60" s="255"/>
      <c r="WXS60" s="255"/>
      <c r="WXT60" s="255"/>
      <c r="WXU60" s="255"/>
      <c r="WXV60" s="255"/>
      <c r="WXW60" s="255"/>
      <c r="WXX60" s="255"/>
      <c r="WXY60" s="255"/>
      <c r="WXZ60" s="255"/>
      <c r="WYA60" s="255"/>
      <c r="WYB60" s="255"/>
      <c r="WYC60" s="255"/>
      <c r="WYD60" s="255"/>
      <c r="WYE60" s="255"/>
      <c r="WYF60" s="255"/>
      <c r="WYG60" s="255"/>
      <c r="WYH60" s="255"/>
      <c r="WYI60" s="255"/>
      <c r="WYJ60" s="255"/>
      <c r="WYK60" s="255"/>
      <c r="WYL60" s="255"/>
      <c r="WYM60" s="255"/>
      <c r="WYN60" s="255"/>
      <c r="WYO60" s="255"/>
      <c r="WYP60" s="255"/>
      <c r="WYQ60" s="255"/>
      <c r="WYR60" s="255"/>
      <c r="WYS60" s="255"/>
      <c r="WYT60" s="255"/>
      <c r="WYU60" s="255"/>
      <c r="WYV60" s="255"/>
      <c r="WYW60" s="255"/>
      <c r="WYX60" s="255"/>
      <c r="WYY60" s="255"/>
      <c r="WYZ60" s="255"/>
      <c r="WZA60" s="255"/>
      <c r="WZB60" s="255"/>
      <c r="WZC60" s="255"/>
      <c r="WZD60" s="255"/>
      <c r="WZE60" s="255"/>
      <c r="WZF60" s="255"/>
      <c r="WZG60" s="255"/>
      <c r="WZH60" s="255"/>
      <c r="WZI60" s="255"/>
      <c r="WZJ60" s="255"/>
      <c r="WZK60" s="255"/>
      <c r="WZL60" s="255"/>
      <c r="WZM60" s="255"/>
      <c r="WZN60" s="255"/>
      <c r="WZO60" s="255"/>
      <c r="WZP60" s="255"/>
      <c r="WZQ60" s="255"/>
      <c r="WZR60" s="255"/>
      <c r="WZS60" s="255"/>
      <c r="WZT60" s="255"/>
      <c r="WZU60" s="255"/>
      <c r="WZV60" s="255"/>
      <c r="WZW60" s="255"/>
      <c r="WZX60" s="255"/>
      <c r="WZY60" s="255"/>
      <c r="WZZ60" s="255"/>
      <c r="XAA60" s="255"/>
      <c r="XAB60" s="255"/>
      <c r="XAC60" s="255"/>
      <c r="XAD60" s="255"/>
      <c r="XAE60" s="255"/>
      <c r="XAF60" s="255"/>
      <c r="XAG60" s="255"/>
      <c r="XAH60" s="255"/>
      <c r="XAI60" s="255"/>
      <c r="XAJ60" s="255"/>
      <c r="XAK60" s="255"/>
      <c r="XAL60" s="255"/>
      <c r="XAM60" s="255"/>
      <c r="XAN60" s="255"/>
      <c r="XAO60" s="255"/>
      <c r="XAP60" s="255"/>
      <c r="XAQ60" s="255"/>
      <c r="XAR60" s="255"/>
      <c r="XAS60" s="255"/>
      <c r="XAT60" s="255"/>
      <c r="XAU60" s="255"/>
      <c r="XAV60" s="255"/>
      <c r="XAW60" s="255"/>
      <c r="XAX60" s="255"/>
      <c r="XAY60" s="255"/>
      <c r="XAZ60" s="255"/>
      <c r="XBA60" s="255"/>
      <c r="XBB60" s="255"/>
      <c r="XBC60" s="255"/>
      <c r="XBD60" s="255"/>
      <c r="XBE60" s="255"/>
      <c r="XBF60" s="255"/>
      <c r="XBG60" s="255"/>
      <c r="XBH60" s="255"/>
      <c r="XBI60" s="255"/>
      <c r="XBJ60" s="255"/>
      <c r="XBK60" s="255"/>
      <c r="XBL60" s="255"/>
      <c r="XBM60" s="255"/>
      <c r="XBN60" s="255"/>
      <c r="XBO60" s="255"/>
      <c r="XBP60" s="255"/>
      <c r="XBQ60" s="255"/>
      <c r="XBR60" s="255"/>
      <c r="XBS60" s="255"/>
      <c r="XBT60" s="255"/>
      <c r="XBU60" s="255"/>
      <c r="XBV60" s="255"/>
      <c r="XBW60" s="255"/>
      <c r="XBX60" s="255"/>
      <c r="XBY60" s="255"/>
      <c r="XBZ60" s="255"/>
      <c r="XCA60" s="255"/>
      <c r="XCB60" s="255"/>
      <c r="XCC60" s="255"/>
      <c r="XCD60" s="255"/>
      <c r="XCE60" s="255"/>
      <c r="XCF60" s="255"/>
      <c r="XCG60" s="255"/>
      <c r="XCH60" s="255"/>
      <c r="XCI60" s="255"/>
      <c r="XCJ60" s="255"/>
      <c r="XCK60" s="255"/>
      <c r="XCL60" s="255"/>
      <c r="XCM60" s="255"/>
      <c r="XCN60" s="255"/>
      <c r="XCO60" s="255"/>
      <c r="XCP60" s="255"/>
      <c r="XCQ60" s="255"/>
      <c r="XCR60" s="255"/>
      <c r="XCS60" s="255"/>
      <c r="XCT60" s="255"/>
      <c r="XCU60" s="255"/>
      <c r="XCV60" s="255"/>
      <c r="XCW60" s="255"/>
      <c r="XCX60" s="255"/>
      <c r="XCY60" s="255"/>
      <c r="XCZ60" s="255"/>
      <c r="XDA60" s="255"/>
      <c r="XDB60" s="255"/>
      <c r="XDC60" s="255"/>
      <c r="XDD60" s="255"/>
      <c r="XDE60" s="255"/>
      <c r="XDF60" s="255"/>
      <c r="XDG60" s="255"/>
      <c r="XDH60" s="255"/>
      <c r="XDI60" s="255"/>
      <c r="XDJ60" s="255"/>
      <c r="XDK60" s="255"/>
      <c r="XDL60" s="255"/>
      <c r="XDM60" s="255"/>
      <c r="XDN60" s="255"/>
      <c r="XDO60" s="255"/>
      <c r="XDP60" s="255"/>
      <c r="XDQ60" s="255"/>
      <c r="XDR60" s="255"/>
      <c r="XDS60" s="255"/>
      <c r="XDT60" s="255"/>
      <c r="XDU60" s="255"/>
      <c r="XDV60" s="255"/>
      <c r="XDW60" s="255"/>
      <c r="XDX60" s="255"/>
      <c r="XDY60" s="255"/>
      <c r="XDZ60" s="255"/>
      <c r="XEA60" s="255"/>
      <c r="XEB60" s="255"/>
      <c r="XEC60" s="255"/>
      <c r="XED60" s="255"/>
      <c r="XEE60" s="255"/>
      <c r="XEF60" s="255"/>
      <c r="XEG60" s="255"/>
      <c r="XEH60" s="255"/>
      <c r="XEI60" s="255"/>
      <c r="XEJ60" s="255"/>
      <c r="XEK60" s="255"/>
      <c r="XEL60" s="255"/>
      <c r="XEM60" s="255"/>
      <c r="XEN60" s="255"/>
      <c r="XEO60" s="255"/>
      <c r="XEP60" s="255"/>
      <c r="XEQ60" s="255"/>
      <c r="XER60" s="255"/>
      <c r="XES60" s="255"/>
      <c r="XET60" s="255"/>
      <c r="XEU60" s="255"/>
      <c r="XEV60" s="255"/>
      <c r="XEW60" s="255"/>
      <c r="XEX60" s="255"/>
      <c r="XEY60" s="255"/>
      <c r="XEZ60" s="255"/>
      <c r="XFA60" s="255"/>
      <c r="XFB60" s="255"/>
      <c r="XFC60" s="255"/>
    </row>
    <row r="61" spans="1:16383" ht="12.75" customHeight="1" x14ac:dyDescent="0.25"/>
    <row r="62" spans="1:16383" ht="12.75" customHeight="1" x14ac:dyDescent="0.25">
      <c r="A62" s="253"/>
    </row>
    <row r="63" spans="1:16383" s="258" customFormat="1" hidden="1" x14ac:dyDescent="0.25">
      <c r="A63" s="255"/>
      <c r="B63" s="280"/>
      <c r="C63" s="280"/>
      <c r="E63" s="257"/>
      <c r="F63" s="280"/>
      <c r="H63" s="259"/>
      <c r="I63" s="255"/>
      <c r="J63" s="255"/>
      <c r="K63" s="255"/>
      <c r="L63" s="255"/>
      <c r="M63" s="255"/>
      <c r="N63" s="255"/>
      <c r="O63" s="255"/>
      <c r="P63" s="255"/>
      <c r="Q63" s="255"/>
      <c r="R63" s="255"/>
      <c r="S63" s="255"/>
      <c r="T63" s="255"/>
      <c r="U63" s="255"/>
      <c r="V63" s="255"/>
      <c r="W63" s="255"/>
      <c r="X63" s="255"/>
      <c r="Y63" s="255"/>
      <c r="Z63" s="255"/>
      <c r="AA63" s="255"/>
      <c r="AB63" s="255"/>
      <c r="AC63" s="255"/>
      <c r="AD63" s="255"/>
      <c r="AE63" s="255"/>
      <c r="AF63" s="255"/>
      <c r="AG63" s="255"/>
      <c r="AH63" s="255"/>
      <c r="AI63" s="255"/>
      <c r="AJ63" s="255"/>
      <c r="AK63" s="255"/>
      <c r="AL63" s="255"/>
      <c r="AM63" s="255"/>
      <c r="AN63" s="255"/>
      <c r="AO63" s="255"/>
      <c r="AP63" s="255"/>
      <c r="AQ63" s="255"/>
      <c r="AR63" s="255"/>
      <c r="AS63" s="255"/>
      <c r="AT63" s="255"/>
      <c r="AU63" s="255"/>
      <c r="AV63" s="255"/>
      <c r="AW63" s="255"/>
      <c r="AX63" s="255"/>
      <c r="AY63" s="255"/>
      <c r="AZ63" s="255"/>
      <c r="BA63" s="255"/>
      <c r="BB63" s="255"/>
      <c r="BC63" s="255"/>
      <c r="BD63" s="255"/>
      <c r="BE63" s="255"/>
      <c r="BF63" s="255"/>
      <c r="BG63" s="255"/>
      <c r="BH63" s="255"/>
      <c r="BI63" s="255"/>
      <c r="BJ63" s="255"/>
      <c r="BK63" s="255"/>
      <c r="BL63" s="255"/>
      <c r="BM63" s="255"/>
      <c r="BN63" s="255"/>
      <c r="BO63" s="255"/>
      <c r="BP63" s="255"/>
      <c r="BQ63" s="255"/>
      <c r="BR63" s="255"/>
      <c r="BS63" s="255"/>
      <c r="BT63" s="255"/>
      <c r="BU63" s="255"/>
      <c r="BV63" s="255"/>
      <c r="BW63" s="255"/>
      <c r="BX63" s="255"/>
      <c r="BY63" s="255"/>
      <c r="BZ63" s="255"/>
      <c r="CA63" s="255"/>
      <c r="CB63" s="255"/>
      <c r="CC63" s="255"/>
      <c r="CD63" s="255"/>
      <c r="CE63" s="255"/>
      <c r="CF63" s="255"/>
      <c r="CG63" s="255"/>
      <c r="CH63" s="255"/>
      <c r="CI63" s="255"/>
      <c r="CJ63" s="255"/>
      <c r="CK63" s="255"/>
      <c r="CL63" s="255"/>
      <c r="CM63" s="255"/>
      <c r="CN63" s="255"/>
      <c r="CO63" s="255"/>
      <c r="CP63" s="255"/>
      <c r="CQ63" s="255"/>
      <c r="CR63" s="255"/>
      <c r="CS63" s="255"/>
      <c r="CT63" s="255"/>
      <c r="CU63" s="255"/>
      <c r="CV63" s="255"/>
      <c r="CW63" s="255"/>
      <c r="CX63" s="255"/>
      <c r="CY63" s="255"/>
      <c r="CZ63" s="255"/>
      <c r="DA63" s="255"/>
      <c r="DB63" s="255"/>
      <c r="DC63" s="255"/>
      <c r="DD63" s="255"/>
      <c r="DE63" s="255"/>
      <c r="DF63" s="255"/>
      <c r="DG63" s="255"/>
      <c r="DH63" s="255"/>
      <c r="DI63" s="255"/>
      <c r="DJ63" s="255"/>
      <c r="DK63" s="255"/>
      <c r="DL63" s="255"/>
      <c r="DM63" s="255"/>
      <c r="DN63" s="255"/>
      <c r="DO63" s="255"/>
      <c r="DP63" s="255"/>
      <c r="DQ63" s="255"/>
      <c r="DR63" s="255"/>
      <c r="DS63" s="255"/>
      <c r="DT63" s="255"/>
      <c r="DU63" s="255"/>
      <c r="DV63" s="255"/>
      <c r="DW63" s="255"/>
      <c r="DX63" s="255"/>
      <c r="DY63" s="255"/>
      <c r="DZ63" s="255"/>
      <c r="EA63" s="255"/>
      <c r="EB63" s="255"/>
      <c r="EC63" s="255"/>
      <c r="ED63" s="255"/>
      <c r="EE63" s="255"/>
      <c r="EF63" s="255"/>
      <c r="EG63" s="255"/>
      <c r="EH63" s="255"/>
      <c r="EI63" s="255"/>
      <c r="EJ63" s="255"/>
      <c r="EK63" s="255"/>
      <c r="EL63" s="255"/>
      <c r="EM63" s="255"/>
      <c r="EN63" s="255"/>
      <c r="EO63" s="255"/>
      <c r="EP63" s="255"/>
      <c r="EQ63" s="255"/>
      <c r="ER63" s="255"/>
      <c r="ES63" s="255"/>
      <c r="ET63" s="255"/>
      <c r="EU63" s="255"/>
      <c r="EV63" s="255"/>
      <c r="EW63" s="255"/>
      <c r="EX63" s="255"/>
      <c r="EY63" s="255"/>
      <c r="EZ63" s="255"/>
      <c r="FA63" s="255"/>
      <c r="FB63" s="255"/>
      <c r="FC63" s="255"/>
      <c r="FD63" s="255"/>
      <c r="FE63" s="255"/>
      <c r="FF63" s="255"/>
      <c r="FG63" s="255"/>
      <c r="FH63" s="255"/>
      <c r="FI63" s="255"/>
      <c r="FJ63" s="255"/>
      <c r="FK63" s="255"/>
      <c r="FL63" s="255"/>
      <c r="FM63" s="255"/>
      <c r="FN63" s="255"/>
      <c r="FO63" s="255"/>
      <c r="FP63" s="255"/>
      <c r="FQ63" s="255"/>
      <c r="FR63" s="255"/>
      <c r="FS63" s="255"/>
      <c r="FT63" s="255"/>
      <c r="FU63" s="255"/>
      <c r="FV63" s="255"/>
      <c r="FW63" s="255"/>
      <c r="FX63" s="255"/>
      <c r="FY63" s="255"/>
      <c r="FZ63" s="255"/>
      <c r="GA63" s="255"/>
      <c r="GB63" s="255"/>
      <c r="GC63" s="255"/>
      <c r="GD63" s="255"/>
      <c r="GE63" s="255"/>
      <c r="GF63" s="255"/>
      <c r="GG63" s="255"/>
      <c r="GH63" s="255"/>
      <c r="GI63" s="255"/>
      <c r="GJ63" s="255"/>
      <c r="GK63" s="255"/>
      <c r="GL63" s="255"/>
      <c r="GM63" s="255"/>
      <c r="GN63" s="255"/>
      <c r="GO63" s="255"/>
      <c r="GP63" s="255"/>
      <c r="GQ63" s="255"/>
      <c r="GR63" s="255"/>
      <c r="GS63" s="255"/>
      <c r="GT63" s="255"/>
      <c r="GU63" s="255"/>
      <c r="GV63" s="255"/>
      <c r="GW63" s="255"/>
      <c r="GX63" s="255"/>
      <c r="GY63" s="255"/>
      <c r="GZ63" s="255"/>
      <c r="HA63" s="255"/>
      <c r="HB63" s="255"/>
      <c r="HC63" s="255"/>
      <c r="HD63" s="255"/>
      <c r="HE63" s="255"/>
      <c r="HF63" s="255"/>
      <c r="HG63" s="255"/>
      <c r="HH63" s="255"/>
      <c r="HI63" s="255"/>
      <c r="HJ63" s="255"/>
      <c r="HK63" s="255"/>
      <c r="HL63" s="255"/>
      <c r="HM63" s="255"/>
      <c r="HN63" s="255"/>
      <c r="HO63" s="255"/>
      <c r="HP63" s="255"/>
      <c r="HQ63" s="255"/>
      <c r="HR63" s="255"/>
      <c r="HS63" s="255"/>
      <c r="HT63" s="255"/>
      <c r="HU63" s="255"/>
      <c r="HV63" s="255"/>
      <c r="HW63" s="255"/>
      <c r="HX63" s="255"/>
      <c r="HY63" s="255"/>
      <c r="HZ63" s="255"/>
      <c r="IA63" s="255"/>
      <c r="IB63" s="255"/>
      <c r="IC63" s="255"/>
      <c r="ID63" s="255"/>
      <c r="IE63" s="255"/>
      <c r="IF63" s="255"/>
      <c r="IG63" s="255"/>
      <c r="IH63" s="255"/>
      <c r="II63" s="255"/>
      <c r="IJ63" s="255"/>
      <c r="IK63" s="255"/>
      <c r="IL63" s="255"/>
      <c r="IM63" s="255"/>
      <c r="IN63" s="255"/>
      <c r="IO63" s="255"/>
      <c r="IP63" s="255"/>
      <c r="IQ63" s="255"/>
      <c r="IR63" s="255"/>
      <c r="IS63" s="255"/>
      <c r="IT63" s="255"/>
      <c r="IU63" s="255"/>
      <c r="IV63" s="255"/>
      <c r="IW63" s="255"/>
      <c r="IX63" s="255"/>
      <c r="IY63" s="255"/>
      <c r="IZ63" s="255"/>
      <c r="JA63" s="255"/>
      <c r="JB63" s="255"/>
      <c r="JC63" s="255"/>
      <c r="JD63" s="255"/>
      <c r="JE63" s="255"/>
      <c r="JF63" s="255"/>
      <c r="JG63" s="255"/>
      <c r="JH63" s="255"/>
      <c r="JI63" s="255"/>
      <c r="JJ63" s="255"/>
      <c r="JK63" s="255"/>
      <c r="JL63" s="255"/>
      <c r="JM63" s="255"/>
      <c r="JN63" s="255"/>
      <c r="JO63" s="255"/>
      <c r="JP63" s="255"/>
      <c r="JQ63" s="255"/>
      <c r="JR63" s="255"/>
      <c r="JS63" s="255"/>
      <c r="JT63" s="255"/>
      <c r="JU63" s="255"/>
      <c r="JV63" s="255"/>
      <c r="JW63" s="255"/>
      <c r="JX63" s="255"/>
      <c r="JY63" s="255"/>
      <c r="JZ63" s="255"/>
      <c r="KA63" s="255"/>
      <c r="KB63" s="255"/>
      <c r="KC63" s="255"/>
      <c r="KD63" s="255"/>
      <c r="KE63" s="255"/>
      <c r="KF63" s="255"/>
      <c r="KG63" s="255"/>
      <c r="KH63" s="255"/>
      <c r="KI63" s="255"/>
      <c r="KJ63" s="255"/>
      <c r="KK63" s="255"/>
      <c r="KL63" s="255"/>
      <c r="KM63" s="255"/>
      <c r="KN63" s="255"/>
      <c r="KO63" s="255"/>
      <c r="KP63" s="255"/>
      <c r="KQ63" s="255"/>
      <c r="KR63" s="255"/>
      <c r="KS63" s="255"/>
      <c r="KT63" s="255"/>
      <c r="KU63" s="255"/>
      <c r="KV63" s="255"/>
      <c r="KW63" s="255"/>
      <c r="KX63" s="255"/>
      <c r="KY63" s="255"/>
      <c r="KZ63" s="255"/>
      <c r="LA63" s="255"/>
      <c r="LB63" s="255"/>
      <c r="LC63" s="255"/>
      <c r="LD63" s="255"/>
      <c r="LE63" s="255"/>
      <c r="LF63" s="255"/>
      <c r="LG63" s="255"/>
      <c r="LH63" s="255"/>
      <c r="LI63" s="255"/>
      <c r="LJ63" s="255"/>
      <c r="LK63" s="255"/>
      <c r="LL63" s="255"/>
      <c r="LM63" s="255"/>
      <c r="LN63" s="255"/>
      <c r="LO63" s="255"/>
      <c r="LP63" s="255"/>
      <c r="LQ63" s="255"/>
      <c r="LR63" s="255"/>
      <c r="LS63" s="255"/>
      <c r="LT63" s="255"/>
      <c r="LU63" s="255"/>
      <c r="LV63" s="255"/>
      <c r="LW63" s="255"/>
      <c r="LX63" s="255"/>
      <c r="LY63" s="255"/>
      <c r="LZ63" s="255"/>
      <c r="MA63" s="255"/>
      <c r="MB63" s="255"/>
      <c r="MC63" s="255"/>
      <c r="MD63" s="255"/>
      <c r="ME63" s="255"/>
      <c r="MF63" s="255"/>
      <c r="MG63" s="255"/>
      <c r="MH63" s="255"/>
      <c r="MI63" s="255"/>
      <c r="MJ63" s="255"/>
      <c r="MK63" s="255"/>
      <c r="ML63" s="255"/>
      <c r="MM63" s="255"/>
      <c r="MN63" s="255"/>
      <c r="MO63" s="255"/>
      <c r="MP63" s="255"/>
      <c r="MQ63" s="255"/>
      <c r="MR63" s="255"/>
      <c r="MS63" s="255"/>
      <c r="MT63" s="255"/>
      <c r="MU63" s="255"/>
      <c r="MV63" s="255"/>
      <c r="MW63" s="255"/>
      <c r="MX63" s="255"/>
      <c r="MY63" s="255"/>
      <c r="MZ63" s="255"/>
      <c r="NA63" s="255"/>
      <c r="NB63" s="255"/>
      <c r="NC63" s="255"/>
      <c r="ND63" s="255"/>
      <c r="NE63" s="255"/>
      <c r="NF63" s="255"/>
      <c r="NG63" s="255"/>
      <c r="NH63" s="255"/>
      <c r="NI63" s="255"/>
      <c r="NJ63" s="255"/>
      <c r="NK63" s="255"/>
      <c r="NL63" s="255"/>
      <c r="NM63" s="255"/>
      <c r="NN63" s="255"/>
      <c r="NO63" s="255"/>
      <c r="NP63" s="255"/>
      <c r="NQ63" s="255"/>
      <c r="NR63" s="255"/>
      <c r="NS63" s="255"/>
      <c r="NT63" s="255"/>
      <c r="NU63" s="255"/>
      <c r="NV63" s="255"/>
      <c r="NW63" s="255"/>
      <c r="NX63" s="255"/>
      <c r="NY63" s="255"/>
      <c r="NZ63" s="255"/>
      <c r="OA63" s="255"/>
      <c r="OB63" s="255"/>
      <c r="OC63" s="255"/>
      <c r="OD63" s="255"/>
      <c r="OE63" s="255"/>
      <c r="OF63" s="255"/>
      <c r="OG63" s="255"/>
      <c r="OH63" s="255"/>
      <c r="OI63" s="255"/>
      <c r="OJ63" s="255"/>
      <c r="OK63" s="255"/>
      <c r="OL63" s="255"/>
      <c r="OM63" s="255"/>
      <c r="ON63" s="255"/>
      <c r="OO63" s="255"/>
      <c r="OP63" s="255"/>
      <c r="OQ63" s="255"/>
      <c r="OR63" s="255"/>
      <c r="OS63" s="255"/>
      <c r="OT63" s="255"/>
      <c r="OU63" s="255"/>
      <c r="OV63" s="255"/>
      <c r="OW63" s="255"/>
      <c r="OX63" s="255"/>
      <c r="OY63" s="255"/>
      <c r="OZ63" s="255"/>
      <c r="PA63" s="255"/>
      <c r="PB63" s="255"/>
      <c r="PC63" s="255"/>
      <c r="PD63" s="255"/>
      <c r="PE63" s="255"/>
      <c r="PF63" s="255"/>
      <c r="PG63" s="255"/>
      <c r="PH63" s="255"/>
      <c r="PI63" s="255"/>
      <c r="PJ63" s="255"/>
      <c r="PK63" s="255"/>
      <c r="PL63" s="255"/>
      <c r="PM63" s="255"/>
      <c r="PN63" s="255"/>
      <c r="PO63" s="255"/>
      <c r="PP63" s="255"/>
      <c r="PQ63" s="255"/>
      <c r="PR63" s="255"/>
      <c r="PS63" s="255"/>
      <c r="PT63" s="255"/>
      <c r="PU63" s="255"/>
      <c r="PV63" s="255"/>
      <c r="PW63" s="255"/>
      <c r="PX63" s="255"/>
      <c r="PY63" s="255"/>
      <c r="PZ63" s="255"/>
      <c r="QA63" s="255"/>
      <c r="QB63" s="255"/>
      <c r="QC63" s="255"/>
      <c r="QD63" s="255"/>
      <c r="QE63" s="255"/>
      <c r="QF63" s="255"/>
      <c r="QG63" s="255"/>
      <c r="QH63" s="255"/>
      <c r="QI63" s="255"/>
      <c r="QJ63" s="255"/>
      <c r="QK63" s="255"/>
      <c r="QL63" s="255"/>
      <c r="QM63" s="255"/>
      <c r="QN63" s="255"/>
      <c r="QO63" s="255"/>
      <c r="QP63" s="255"/>
      <c r="QQ63" s="255"/>
      <c r="QR63" s="255"/>
      <c r="QS63" s="255"/>
      <c r="QT63" s="255"/>
      <c r="QU63" s="255"/>
      <c r="QV63" s="255"/>
      <c r="QW63" s="255"/>
      <c r="QX63" s="255"/>
      <c r="QY63" s="255"/>
      <c r="QZ63" s="255"/>
      <c r="RA63" s="255"/>
      <c r="RB63" s="255"/>
      <c r="RC63" s="255"/>
      <c r="RD63" s="255"/>
      <c r="RE63" s="255"/>
      <c r="RF63" s="255"/>
      <c r="RG63" s="255"/>
      <c r="RH63" s="255"/>
      <c r="RI63" s="255"/>
      <c r="RJ63" s="255"/>
      <c r="RK63" s="255"/>
      <c r="RL63" s="255"/>
      <c r="RM63" s="255"/>
      <c r="RN63" s="255"/>
      <c r="RO63" s="255"/>
      <c r="RP63" s="255"/>
      <c r="RQ63" s="255"/>
      <c r="RR63" s="255"/>
      <c r="RS63" s="255"/>
      <c r="RT63" s="255"/>
      <c r="RU63" s="255"/>
      <c r="RV63" s="255"/>
      <c r="RW63" s="255"/>
      <c r="RX63" s="255"/>
      <c r="RY63" s="255"/>
      <c r="RZ63" s="255"/>
      <c r="SA63" s="255"/>
      <c r="SB63" s="255"/>
      <c r="SC63" s="255"/>
      <c r="SD63" s="255"/>
      <c r="SE63" s="255"/>
      <c r="SF63" s="255"/>
      <c r="SG63" s="255"/>
      <c r="SH63" s="255"/>
      <c r="SI63" s="255"/>
      <c r="SJ63" s="255"/>
      <c r="SK63" s="255"/>
      <c r="SL63" s="255"/>
      <c r="SM63" s="255"/>
      <c r="SN63" s="255"/>
      <c r="SO63" s="255"/>
      <c r="SP63" s="255"/>
      <c r="SQ63" s="255"/>
      <c r="SR63" s="255"/>
      <c r="SS63" s="255"/>
      <c r="ST63" s="255"/>
      <c r="SU63" s="255"/>
      <c r="SV63" s="255"/>
      <c r="SW63" s="255"/>
      <c r="SX63" s="255"/>
      <c r="SY63" s="255"/>
      <c r="SZ63" s="255"/>
      <c r="TA63" s="255"/>
      <c r="TB63" s="255"/>
      <c r="TC63" s="255"/>
      <c r="TD63" s="255"/>
      <c r="TE63" s="255"/>
      <c r="TF63" s="255"/>
      <c r="TG63" s="255"/>
      <c r="TH63" s="255"/>
      <c r="TI63" s="255"/>
      <c r="TJ63" s="255"/>
      <c r="TK63" s="255"/>
      <c r="TL63" s="255"/>
      <c r="TM63" s="255"/>
      <c r="TN63" s="255"/>
      <c r="TO63" s="255"/>
      <c r="TP63" s="255"/>
      <c r="TQ63" s="255"/>
      <c r="TR63" s="255"/>
      <c r="TS63" s="255"/>
      <c r="TT63" s="255"/>
      <c r="TU63" s="255"/>
      <c r="TV63" s="255"/>
      <c r="TW63" s="255"/>
      <c r="TX63" s="255"/>
      <c r="TY63" s="255"/>
      <c r="TZ63" s="255"/>
      <c r="UA63" s="255"/>
      <c r="UB63" s="255"/>
      <c r="UC63" s="255"/>
      <c r="UD63" s="255"/>
      <c r="UE63" s="255"/>
      <c r="UF63" s="255"/>
      <c r="UG63" s="255"/>
      <c r="UH63" s="255"/>
      <c r="UI63" s="255"/>
      <c r="UJ63" s="255"/>
      <c r="UK63" s="255"/>
      <c r="UL63" s="255"/>
      <c r="UM63" s="255"/>
      <c r="UN63" s="255"/>
      <c r="UO63" s="255"/>
      <c r="UP63" s="255"/>
      <c r="UQ63" s="255"/>
      <c r="UR63" s="255"/>
      <c r="US63" s="255"/>
      <c r="UT63" s="255"/>
      <c r="UU63" s="255"/>
      <c r="UV63" s="255"/>
      <c r="UW63" s="255"/>
      <c r="UX63" s="255"/>
      <c r="UY63" s="255"/>
      <c r="UZ63" s="255"/>
      <c r="VA63" s="255"/>
      <c r="VB63" s="255"/>
      <c r="VC63" s="255"/>
      <c r="VD63" s="255"/>
      <c r="VE63" s="255"/>
      <c r="VF63" s="255"/>
      <c r="VG63" s="255"/>
      <c r="VH63" s="255"/>
      <c r="VI63" s="255"/>
      <c r="VJ63" s="255"/>
      <c r="VK63" s="255"/>
      <c r="VL63" s="255"/>
      <c r="VM63" s="255"/>
      <c r="VN63" s="255"/>
      <c r="VO63" s="255"/>
      <c r="VP63" s="255"/>
      <c r="VQ63" s="255"/>
      <c r="VR63" s="255"/>
      <c r="VS63" s="255"/>
      <c r="VT63" s="255"/>
      <c r="VU63" s="255"/>
      <c r="VV63" s="255"/>
      <c r="VW63" s="255"/>
      <c r="VX63" s="255"/>
      <c r="VY63" s="255"/>
      <c r="VZ63" s="255"/>
      <c r="WA63" s="255"/>
      <c r="WB63" s="255"/>
      <c r="WC63" s="255"/>
      <c r="WD63" s="255"/>
      <c r="WE63" s="255"/>
      <c r="WF63" s="255"/>
      <c r="WG63" s="255"/>
      <c r="WH63" s="255"/>
      <c r="WI63" s="255"/>
      <c r="WJ63" s="255"/>
      <c r="WK63" s="255"/>
      <c r="WL63" s="255"/>
      <c r="WM63" s="255"/>
      <c r="WN63" s="255"/>
      <c r="WO63" s="255"/>
      <c r="WP63" s="255"/>
      <c r="WQ63" s="255"/>
      <c r="WR63" s="255"/>
      <c r="WS63" s="255"/>
      <c r="WT63" s="255"/>
      <c r="WU63" s="255"/>
      <c r="WV63" s="255"/>
      <c r="WW63" s="255"/>
      <c r="WX63" s="255"/>
      <c r="WY63" s="255"/>
      <c r="WZ63" s="255"/>
      <c r="XA63" s="255"/>
      <c r="XB63" s="255"/>
      <c r="XC63" s="255"/>
      <c r="XD63" s="255"/>
      <c r="XE63" s="255"/>
      <c r="XF63" s="255"/>
      <c r="XG63" s="255"/>
      <c r="XH63" s="255"/>
      <c r="XI63" s="255"/>
      <c r="XJ63" s="255"/>
      <c r="XK63" s="255"/>
      <c r="XL63" s="255"/>
      <c r="XM63" s="255"/>
      <c r="XN63" s="255"/>
      <c r="XO63" s="255"/>
      <c r="XP63" s="255"/>
      <c r="XQ63" s="255"/>
      <c r="XR63" s="255"/>
      <c r="XS63" s="255"/>
      <c r="XT63" s="255"/>
      <c r="XU63" s="255"/>
      <c r="XV63" s="255"/>
      <c r="XW63" s="255"/>
      <c r="XX63" s="255"/>
      <c r="XY63" s="255"/>
      <c r="XZ63" s="255"/>
      <c r="YA63" s="255"/>
      <c r="YB63" s="255"/>
      <c r="YC63" s="255"/>
      <c r="YD63" s="255"/>
      <c r="YE63" s="255"/>
      <c r="YF63" s="255"/>
      <c r="YG63" s="255"/>
      <c r="YH63" s="255"/>
      <c r="YI63" s="255"/>
      <c r="YJ63" s="255"/>
      <c r="YK63" s="255"/>
      <c r="YL63" s="255"/>
      <c r="YM63" s="255"/>
      <c r="YN63" s="255"/>
      <c r="YO63" s="255"/>
      <c r="YP63" s="255"/>
      <c r="YQ63" s="255"/>
      <c r="YR63" s="255"/>
      <c r="YS63" s="255"/>
      <c r="YT63" s="255"/>
      <c r="YU63" s="255"/>
      <c r="YV63" s="255"/>
      <c r="YW63" s="255"/>
      <c r="YX63" s="255"/>
      <c r="YY63" s="255"/>
      <c r="YZ63" s="255"/>
      <c r="ZA63" s="255"/>
      <c r="ZB63" s="255"/>
      <c r="ZC63" s="255"/>
      <c r="ZD63" s="255"/>
      <c r="ZE63" s="255"/>
      <c r="ZF63" s="255"/>
      <c r="ZG63" s="255"/>
      <c r="ZH63" s="255"/>
      <c r="ZI63" s="255"/>
      <c r="ZJ63" s="255"/>
      <c r="ZK63" s="255"/>
      <c r="ZL63" s="255"/>
      <c r="ZM63" s="255"/>
      <c r="ZN63" s="255"/>
      <c r="ZO63" s="255"/>
      <c r="ZP63" s="255"/>
      <c r="ZQ63" s="255"/>
      <c r="ZR63" s="255"/>
      <c r="ZS63" s="255"/>
      <c r="ZT63" s="255"/>
      <c r="ZU63" s="255"/>
      <c r="ZV63" s="255"/>
      <c r="ZW63" s="255"/>
      <c r="ZX63" s="255"/>
      <c r="ZY63" s="255"/>
      <c r="ZZ63" s="255"/>
      <c r="AAA63" s="255"/>
      <c r="AAB63" s="255"/>
      <c r="AAC63" s="255"/>
      <c r="AAD63" s="255"/>
      <c r="AAE63" s="255"/>
      <c r="AAF63" s="255"/>
      <c r="AAG63" s="255"/>
      <c r="AAH63" s="255"/>
      <c r="AAI63" s="255"/>
      <c r="AAJ63" s="255"/>
      <c r="AAK63" s="255"/>
      <c r="AAL63" s="255"/>
      <c r="AAM63" s="255"/>
      <c r="AAN63" s="255"/>
      <c r="AAO63" s="255"/>
      <c r="AAP63" s="255"/>
      <c r="AAQ63" s="255"/>
      <c r="AAR63" s="255"/>
      <c r="AAS63" s="255"/>
      <c r="AAT63" s="255"/>
      <c r="AAU63" s="255"/>
      <c r="AAV63" s="255"/>
      <c r="AAW63" s="255"/>
      <c r="AAX63" s="255"/>
      <c r="AAY63" s="255"/>
      <c r="AAZ63" s="255"/>
      <c r="ABA63" s="255"/>
      <c r="ABB63" s="255"/>
      <c r="ABC63" s="255"/>
      <c r="ABD63" s="255"/>
      <c r="ABE63" s="255"/>
      <c r="ABF63" s="255"/>
      <c r="ABG63" s="255"/>
      <c r="ABH63" s="255"/>
      <c r="ABI63" s="255"/>
      <c r="ABJ63" s="255"/>
      <c r="ABK63" s="255"/>
      <c r="ABL63" s="255"/>
      <c r="ABM63" s="255"/>
      <c r="ABN63" s="255"/>
      <c r="ABO63" s="255"/>
      <c r="ABP63" s="255"/>
      <c r="ABQ63" s="255"/>
      <c r="ABR63" s="255"/>
      <c r="ABS63" s="255"/>
      <c r="ABT63" s="255"/>
      <c r="ABU63" s="255"/>
      <c r="ABV63" s="255"/>
      <c r="ABW63" s="255"/>
      <c r="ABX63" s="255"/>
      <c r="ABY63" s="255"/>
      <c r="ABZ63" s="255"/>
      <c r="ACA63" s="255"/>
      <c r="ACB63" s="255"/>
      <c r="ACC63" s="255"/>
      <c r="ACD63" s="255"/>
      <c r="ACE63" s="255"/>
      <c r="ACF63" s="255"/>
      <c r="ACG63" s="255"/>
      <c r="ACH63" s="255"/>
      <c r="ACI63" s="255"/>
      <c r="ACJ63" s="255"/>
      <c r="ACK63" s="255"/>
      <c r="ACL63" s="255"/>
      <c r="ACM63" s="255"/>
      <c r="ACN63" s="255"/>
      <c r="ACO63" s="255"/>
      <c r="ACP63" s="255"/>
      <c r="ACQ63" s="255"/>
      <c r="ACR63" s="255"/>
      <c r="ACS63" s="255"/>
      <c r="ACT63" s="255"/>
      <c r="ACU63" s="255"/>
      <c r="ACV63" s="255"/>
      <c r="ACW63" s="255"/>
      <c r="ACX63" s="255"/>
      <c r="ACY63" s="255"/>
      <c r="ACZ63" s="255"/>
      <c r="ADA63" s="255"/>
      <c r="ADB63" s="255"/>
      <c r="ADC63" s="255"/>
      <c r="ADD63" s="255"/>
      <c r="ADE63" s="255"/>
      <c r="ADF63" s="255"/>
      <c r="ADG63" s="255"/>
      <c r="ADH63" s="255"/>
      <c r="ADI63" s="255"/>
      <c r="ADJ63" s="255"/>
      <c r="ADK63" s="255"/>
      <c r="ADL63" s="255"/>
      <c r="ADM63" s="255"/>
      <c r="ADN63" s="255"/>
      <c r="ADO63" s="255"/>
      <c r="ADP63" s="255"/>
      <c r="ADQ63" s="255"/>
      <c r="ADR63" s="255"/>
      <c r="ADS63" s="255"/>
      <c r="ADT63" s="255"/>
      <c r="ADU63" s="255"/>
      <c r="ADV63" s="255"/>
      <c r="ADW63" s="255"/>
      <c r="ADX63" s="255"/>
      <c r="ADY63" s="255"/>
      <c r="ADZ63" s="255"/>
      <c r="AEA63" s="255"/>
      <c r="AEB63" s="255"/>
      <c r="AEC63" s="255"/>
      <c r="AED63" s="255"/>
      <c r="AEE63" s="255"/>
      <c r="AEF63" s="255"/>
      <c r="AEG63" s="255"/>
      <c r="AEH63" s="255"/>
      <c r="AEI63" s="255"/>
      <c r="AEJ63" s="255"/>
      <c r="AEK63" s="255"/>
      <c r="AEL63" s="255"/>
      <c r="AEM63" s="255"/>
      <c r="AEN63" s="255"/>
      <c r="AEO63" s="255"/>
      <c r="AEP63" s="255"/>
      <c r="AEQ63" s="255"/>
      <c r="AER63" s="255"/>
      <c r="AES63" s="255"/>
      <c r="AET63" s="255"/>
      <c r="AEU63" s="255"/>
      <c r="AEV63" s="255"/>
      <c r="AEW63" s="255"/>
      <c r="AEX63" s="255"/>
      <c r="AEY63" s="255"/>
      <c r="AEZ63" s="255"/>
      <c r="AFA63" s="255"/>
      <c r="AFB63" s="255"/>
      <c r="AFC63" s="255"/>
      <c r="AFD63" s="255"/>
      <c r="AFE63" s="255"/>
      <c r="AFF63" s="255"/>
      <c r="AFG63" s="255"/>
      <c r="AFH63" s="255"/>
      <c r="AFI63" s="255"/>
      <c r="AFJ63" s="255"/>
      <c r="AFK63" s="255"/>
      <c r="AFL63" s="255"/>
      <c r="AFM63" s="255"/>
      <c r="AFN63" s="255"/>
      <c r="AFO63" s="255"/>
      <c r="AFP63" s="255"/>
      <c r="AFQ63" s="255"/>
      <c r="AFR63" s="255"/>
      <c r="AFS63" s="255"/>
      <c r="AFT63" s="255"/>
      <c r="AFU63" s="255"/>
      <c r="AFV63" s="255"/>
      <c r="AFW63" s="255"/>
      <c r="AFX63" s="255"/>
      <c r="AFY63" s="255"/>
      <c r="AFZ63" s="255"/>
      <c r="AGA63" s="255"/>
      <c r="AGB63" s="255"/>
      <c r="AGC63" s="255"/>
      <c r="AGD63" s="255"/>
      <c r="AGE63" s="255"/>
      <c r="AGF63" s="255"/>
      <c r="AGG63" s="255"/>
      <c r="AGH63" s="255"/>
      <c r="AGI63" s="255"/>
      <c r="AGJ63" s="255"/>
      <c r="AGK63" s="255"/>
      <c r="AGL63" s="255"/>
      <c r="AGM63" s="255"/>
      <c r="AGN63" s="255"/>
      <c r="AGO63" s="255"/>
      <c r="AGP63" s="255"/>
      <c r="AGQ63" s="255"/>
      <c r="AGR63" s="255"/>
      <c r="AGS63" s="255"/>
      <c r="AGT63" s="255"/>
      <c r="AGU63" s="255"/>
      <c r="AGV63" s="255"/>
      <c r="AGW63" s="255"/>
      <c r="AGX63" s="255"/>
      <c r="AGY63" s="255"/>
      <c r="AGZ63" s="255"/>
      <c r="AHA63" s="255"/>
      <c r="AHB63" s="255"/>
      <c r="AHC63" s="255"/>
      <c r="AHD63" s="255"/>
      <c r="AHE63" s="255"/>
      <c r="AHF63" s="255"/>
      <c r="AHG63" s="255"/>
      <c r="AHH63" s="255"/>
      <c r="AHI63" s="255"/>
      <c r="AHJ63" s="255"/>
      <c r="AHK63" s="255"/>
      <c r="AHL63" s="255"/>
      <c r="AHM63" s="255"/>
      <c r="AHN63" s="255"/>
      <c r="AHO63" s="255"/>
      <c r="AHP63" s="255"/>
      <c r="AHQ63" s="255"/>
      <c r="AHR63" s="255"/>
      <c r="AHS63" s="255"/>
      <c r="AHT63" s="255"/>
      <c r="AHU63" s="255"/>
      <c r="AHV63" s="255"/>
      <c r="AHW63" s="255"/>
      <c r="AHX63" s="255"/>
      <c r="AHY63" s="255"/>
      <c r="AHZ63" s="255"/>
      <c r="AIA63" s="255"/>
      <c r="AIB63" s="255"/>
      <c r="AIC63" s="255"/>
      <c r="AID63" s="255"/>
      <c r="AIE63" s="255"/>
      <c r="AIF63" s="255"/>
      <c r="AIG63" s="255"/>
      <c r="AIH63" s="255"/>
      <c r="AII63" s="255"/>
      <c r="AIJ63" s="255"/>
      <c r="AIK63" s="255"/>
      <c r="AIL63" s="255"/>
      <c r="AIM63" s="255"/>
      <c r="AIN63" s="255"/>
      <c r="AIO63" s="255"/>
      <c r="AIP63" s="255"/>
      <c r="AIQ63" s="255"/>
      <c r="AIR63" s="255"/>
      <c r="AIS63" s="255"/>
      <c r="AIT63" s="255"/>
      <c r="AIU63" s="255"/>
      <c r="AIV63" s="255"/>
      <c r="AIW63" s="255"/>
      <c r="AIX63" s="255"/>
      <c r="AIY63" s="255"/>
      <c r="AIZ63" s="255"/>
      <c r="AJA63" s="255"/>
      <c r="AJB63" s="255"/>
      <c r="AJC63" s="255"/>
      <c r="AJD63" s="255"/>
      <c r="AJE63" s="255"/>
      <c r="AJF63" s="255"/>
      <c r="AJG63" s="255"/>
      <c r="AJH63" s="255"/>
      <c r="AJI63" s="255"/>
      <c r="AJJ63" s="255"/>
      <c r="AJK63" s="255"/>
      <c r="AJL63" s="255"/>
      <c r="AJM63" s="255"/>
      <c r="AJN63" s="255"/>
      <c r="AJO63" s="255"/>
      <c r="AJP63" s="255"/>
      <c r="AJQ63" s="255"/>
      <c r="AJR63" s="255"/>
      <c r="AJS63" s="255"/>
      <c r="AJT63" s="255"/>
      <c r="AJU63" s="255"/>
      <c r="AJV63" s="255"/>
      <c r="AJW63" s="255"/>
      <c r="AJX63" s="255"/>
      <c r="AJY63" s="255"/>
      <c r="AJZ63" s="255"/>
      <c r="AKA63" s="255"/>
      <c r="AKB63" s="255"/>
      <c r="AKC63" s="255"/>
      <c r="AKD63" s="255"/>
      <c r="AKE63" s="255"/>
      <c r="AKF63" s="255"/>
      <c r="AKG63" s="255"/>
      <c r="AKH63" s="255"/>
      <c r="AKI63" s="255"/>
      <c r="AKJ63" s="255"/>
      <c r="AKK63" s="255"/>
      <c r="AKL63" s="255"/>
      <c r="AKM63" s="255"/>
      <c r="AKN63" s="255"/>
      <c r="AKO63" s="255"/>
      <c r="AKP63" s="255"/>
      <c r="AKQ63" s="255"/>
      <c r="AKR63" s="255"/>
      <c r="AKS63" s="255"/>
      <c r="AKT63" s="255"/>
      <c r="AKU63" s="255"/>
      <c r="AKV63" s="255"/>
      <c r="AKW63" s="255"/>
      <c r="AKX63" s="255"/>
      <c r="AKY63" s="255"/>
      <c r="AKZ63" s="255"/>
      <c r="ALA63" s="255"/>
      <c r="ALB63" s="255"/>
      <c r="ALC63" s="255"/>
      <c r="ALD63" s="255"/>
      <c r="ALE63" s="255"/>
      <c r="ALF63" s="255"/>
      <c r="ALG63" s="255"/>
      <c r="ALH63" s="255"/>
      <c r="ALI63" s="255"/>
      <c r="ALJ63" s="255"/>
      <c r="ALK63" s="255"/>
      <c r="ALL63" s="255"/>
      <c r="ALM63" s="255"/>
      <c r="ALN63" s="255"/>
      <c r="ALO63" s="255"/>
      <c r="ALP63" s="255"/>
      <c r="ALQ63" s="255"/>
      <c r="ALR63" s="255"/>
      <c r="ALS63" s="255"/>
      <c r="ALT63" s="255"/>
      <c r="ALU63" s="255"/>
      <c r="ALV63" s="255"/>
      <c r="ALW63" s="255"/>
      <c r="ALX63" s="255"/>
      <c r="ALY63" s="255"/>
      <c r="ALZ63" s="255"/>
      <c r="AMA63" s="255"/>
      <c r="AMB63" s="255"/>
      <c r="AMC63" s="255"/>
      <c r="AMD63" s="255"/>
      <c r="AME63" s="255"/>
      <c r="AMF63" s="255"/>
      <c r="AMG63" s="255"/>
      <c r="AMH63" s="255"/>
      <c r="AMI63" s="255"/>
      <c r="AMJ63" s="255"/>
      <c r="AMK63" s="255"/>
      <c r="AML63" s="255"/>
      <c r="AMM63" s="255"/>
      <c r="AMN63" s="255"/>
      <c r="AMO63" s="255"/>
      <c r="AMP63" s="255"/>
      <c r="AMQ63" s="255"/>
      <c r="AMR63" s="255"/>
      <c r="AMS63" s="255"/>
      <c r="AMT63" s="255"/>
      <c r="AMU63" s="255"/>
      <c r="AMV63" s="255"/>
      <c r="AMW63" s="255"/>
      <c r="AMX63" s="255"/>
      <c r="AMY63" s="255"/>
      <c r="AMZ63" s="255"/>
      <c r="ANA63" s="255"/>
      <c r="ANB63" s="255"/>
      <c r="ANC63" s="255"/>
      <c r="AND63" s="255"/>
      <c r="ANE63" s="255"/>
      <c r="ANF63" s="255"/>
      <c r="ANG63" s="255"/>
      <c r="ANH63" s="255"/>
      <c r="ANI63" s="255"/>
      <c r="ANJ63" s="255"/>
      <c r="ANK63" s="255"/>
      <c r="ANL63" s="255"/>
      <c r="ANM63" s="255"/>
      <c r="ANN63" s="255"/>
      <c r="ANO63" s="255"/>
      <c r="ANP63" s="255"/>
      <c r="ANQ63" s="255"/>
      <c r="ANR63" s="255"/>
      <c r="ANS63" s="255"/>
      <c r="ANT63" s="255"/>
      <c r="ANU63" s="255"/>
      <c r="ANV63" s="255"/>
      <c r="ANW63" s="255"/>
      <c r="ANX63" s="255"/>
      <c r="ANY63" s="255"/>
      <c r="ANZ63" s="255"/>
      <c r="AOA63" s="255"/>
      <c r="AOB63" s="255"/>
      <c r="AOC63" s="255"/>
      <c r="AOD63" s="255"/>
      <c r="AOE63" s="255"/>
      <c r="AOF63" s="255"/>
      <c r="AOG63" s="255"/>
      <c r="AOH63" s="255"/>
      <c r="AOI63" s="255"/>
      <c r="AOJ63" s="255"/>
      <c r="AOK63" s="255"/>
      <c r="AOL63" s="255"/>
      <c r="AOM63" s="255"/>
      <c r="AON63" s="255"/>
      <c r="AOO63" s="255"/>
      <c r="AOP63" s="255"/>
      <c r="AOQ63" s="255"/>
      <c r="AOR63" s="255"/>
      <c r="AOS63" s="255"/>
      <c r="AOT63" s="255"/>
      <c r="AOU63" s="255"/>
      <c r="AOV63" s="255"/>
      <c r="AOW63" s="255"/>
      <c r="AOX63" s="255"/>
      <c r="AOY63" s="255"/>
      <c r="AOZ63" s="255"/>
      <c r="APA63" s="255"/>
      <c r="APB63" s="255"/>
      <c r="APC63" s="255"/>
      <c r="APD63" s="255"/>
      <c r="APE63" s="255"/>
      <c r="APF63" s="255"/>
      <c r="APG63" s="255"/>
      <c r="APH63" s="255"/>
      <c r="API63" s="255"/>
      <c r="APJ63" s="255"/>
      <c r="APK63" s="255"/>
      <c r="APL63" s="255"/>
      <c r="APM63" s="255"/>
      <c r="APN63" s="255"/>
      <c r="APO63" s="255"/>
      <c r="APP63" s="255"/>
      <c r="APQ63" s="255"/>
      <c r="APR63" s="255"/>
      <c r="APS63" s="255"/>
      <c r="APT63" s="255"/>
      <c r="APU63" s="255"/>
      <c r="APV63" s="255"/>
      <c r="APW63" s="255"/>
      <c r="APX63" s="255"/>
      <c r="APY63" s="255"/>
      <c r="APZ63" s="255"/>
      <c r="AQA63" s="255"/>
      <c r="AQB63" s="255"/>
      <c r="AQC63" s="255"/>
      <c r="AQD63" s="255"/>
      <c r="AQE63" s="255"/>
      <c r="AQF63" s="255"/>
      <c r="AQG63" s="255"/>
      <c r="AQH63" s="255"/>
      <c r="AQI63" s="255"/>
      <c r="AQJ63" s="255"/>
      <c r="AQK63" s="255"/>
      <c r="AQL63" s="255"/>
      <c r="AQM63" s="255"/>
      <c r="AQN63" s="255"/>
      <c r="AQO63" s="255"/>
      <c r="AQP63" s="255"/>
      <c r="AQQ63" s="255"/>
      <c r="AQR63" s="255"/>
      <c r="AQS63" s="255"/>
      <c r="AQT63" s="255"/>
      <c r="AQU63" s="255"/>
      <c r="AQV63" s="255"/>
      <c r="AQW63" s="255"/>
      <c r="AQX63" s="255"/>
      <c r="AQY63" s="255"/>
      <c r="AQZ63" s="255"/>
      <c r="ARA63" s="255"/>
      <c r="ARB63" s="255"/>
      <c r="ARC63" s="255"/>
      <c r="ARD63" s="255"/>
      <c r="ARE63" s="255"/>
      <c r="ARF63" s="255"/>
      <c r="ARG63" s="255"/>
      <c r="ARH63" s="255"/>
      <c r="ARI63" s="255"/>
      <c r="ARJ63" s="255"/>
      <c r="ARK63" s="255"/>
      <c r="ARL63" s="255"/>
      <c r="ARM63" s="255"/>
      <c r="ARN63" s="255"/>
      <c r="ARO63" s="255"/>
      <c r="ARP63" s="255"/>
      <c r="ARQ63" s="255"/>
      <c r="ARR63" s="255"/>
      <c r="ARS63" s="255"/>
      <c r="ART63" s="255"/>
      <c r="ARU63" s="255"/>
      <c r="ARV63" s="255"/>
      <c r="ARW63" s="255"/>
      <c r="ARX63" s="255"/>
      <c r="ARY63" s="255"/>
      <c r="ARZ63" s="255"/>
      <c r="ASA63" s="255"/>
      <c r="ASB63" s="255"/>
      <c r="ASC63" s="255"/>
      <c r="ASD63" s="255"/>
      <c r="ASE63" s="255"/>
      <c r="ASF63" s="255"/>
      <c r="ASG63" s="255"/>
      <c r="ASH63" s="255"/>
      <c r="ASI63" s="255"/>
      <c r="ASJ63" s="255"/>
      <c r="ASK63" s="255"/>
      <c r="ASL63" s="255"/>
      <c r="ASM63" s="255"/>
      <c r="ASN63" s="255"/>
      <c r="ASO63" s="255"/>
      <c r="ASP63" s="255"/>
      <c r="ASQ63" s="255"/>
      <c r="ASR63" s="255"/>
      <c r="ASS63" s="255"/>
      <c r="AST63" s="255"/>
      <c r="ASU63" s="255"/>
      <c r="ASV63" s="255"/>
      <c r="ASW63" s="255"/>
      <c r="ASX63" s="255"/>
      <c r="ASY63" s="255"/>
      <c r="ASZ63" s="255"/>
      <c r="ATA63" s="255"/>
      <c r="ATB63" s="255"/>
      <c r="ATC63" s="255"/>
      <c r="ATD63" s="255"/>
      <c r="ATE63" s="255"/>
      <c r="ATF63" s="255"/>
      <c r="ATG63" s="255"/>
      <c r="ATH63" s="255"/>
      <c r="ATI63" s="255"/>
      <c r="ATJ63" s="255"/>
      <c r="ATK63" s="255"/>
      <c r="ATL63" s="255"/>
      <c r="ATM63" s="255"/>
      <c r="ATN63" s="255"/>
      <c r="ATO63" s="255"/>
      <c r="ATP63" s="255"/>
      <c r="ATQ63" s="255"/>
      <c r="ATR63" s="255"/>
      <c r="ATS63" s="255"/>
      <c r="ATT63" s="255"/>
      <c r="ATU63" s="255"/>
      <c r="ATV63" s="255"/>
      <c r="ATW63" s="255"/>
      <c r="ATX63" s="255"/>
      <c r="ATY63" s="255"/>
      <c r="ATZ63" s="255"/>
      <c r="AUA63" s="255"/>
      <c r="AUB63" s="255"/>
      <c r="AUC63" s="255"/>
      <c r="AUD63" s="255"/>
      <c r="AUE63" s="255"/>
      <c r="AUF63" s="255"/>
      <c r="AUG63" s="255"/>
      <c r="AUH63" s="255"/>
      <c r="AUI63" s="255"/>
      <c r="AUJ63" s="255"/>
      <c r="AUK63" s="255"/>
      <c r="AUL63" s="255"/>
      <c r="AUM63" s="255"/>
      <c r="AUN63" s="255"/>
      <c r="AUO63" s="255"/>
      <c r="AUP63" s="255"/>
      <c r="AUQ63" s="255"/>
      <c r="AUR63" s="255"/>
      <c r="AUS63" s="255"/>
      <c r="AUT63" s="255"/>
      <c r="AUU63" s="255"/>
      <c r="AUV63" s="255"/>
      <c r="AUW63" s="255"/>
      <c r="AUX63" s="255"/>
      <c r="AUY63" s="255"/>
      <c r="AUZ63" s="255"/>
      <c r="AVA63" s="255"/>
      <c r="AVB63" s="255"/>
      <c r="AVC63" s="255"/>
      <c r="AVD63" s="255"/>
      <c r="AVE63" s="255"/>
      <c r="AVF63" s="255"/>
      <c r="AVG63" s="255"/>
      <c r="AVH63" s="255"/>
      <c r="AVI63" s="255"/>
      <c r="AVJ63" s="255"/>
      <c r="AVK63" s="255"/>
      <c r="AVL63" s="255"/>
      <c r="AVM63" s="255"/>
      <c r="AVN63" s="255"/>
      <c r="AVO63" s="255"/>
      <c r="AVP63" s="255"/>
      <c r="AVQ63" s="255"/>
      <c r="AVR63" s="255"/>
      <c r="AVS63" s="255"/>
      <c r="AVT63" s="255"/>
      <c r="AVU63" s="255"/>
      <c r="AVV63" s="255"/>
      <c r="AVW63" s="255"/>
      <c r="AVX63" s="255"/>
      <c r="AVY63" s="255"/>
      <c r="AVZ63" s="255"/>
      <c r="AWA63" s="255"/>
      <c r="AWB63" s="255"/>
      <c r="AWC63" s="255"/>
      <c r="AWD63" s="255"/>
      <c r="AWE63" s="255"/>
      <c r="AWF63" s="255"/>
      <c r="AWG63" s="255"/>
      <c r="AWH63" s="255"/>
      <c r="AWI63" s="255"/>
      <c r="AWJ63" s="255"/>
      <c r="AWK63" s="255"/>
      <c r="AWL63" s="255"/>
      <c r="AWM63" s="255"/>
      <c r="AWN63" s="255"/>
      <c r="AWO63" s="255"/>
      <c r="AWP63" s="255"/>
      <c r="AWQ63" s="255"/>
      <c r="AWR63" s="255"/>
      <c r="AWS63" s="255"/>
      <c r="AWT63" s="255"/>
      <c r="AWU63" s="255"/>
      <c r="AWV63" s="255"/>
      <c r="AWW63" s="255"/>
      <c r="AWX63" s="255"/>
      <c r="AWY63" s="255"/>
      <c r="AWZ63" s="255"/>
      <c r="AXA63" s="255"/>
      <c r="AXB63" s="255"/>
      <c r="AXC63" s="255"/>
      <c r="AXD63" s="255"/>
      <c r="AXE63" s="255"/>
      <c r="AXF63" s="255"/>
      <c r="AXG63" s="255"/>
      <c r="AXH63" s="255"/>
      <c r="AXI63" s="255"/>
      <c r="AXJ63" s="255"/>
      <c r="AXK63" s="255"/>
      <c r="AXL63" s="255"/>
      <c r="AXM63" s="255"/>
      <c r="AXN63" s="255"/>
      <c r="AXO63" s="255"/>
      <c r="AXP63" s="255"/>
      <c r="AXQ63" s="255"/>
      <c r="AXR63" s="255"/>
      <c r="AXS63" s="255"/>
      <c r="AXT63" s="255"/>
      <c r="AXU63" s="255"/>
      <c r="AXV63" s="255"/>
      <c r="AXW63" s="255"/>
      <c r="AXX63" s="255"/>
      <c r="AXY63" s="255"/>
      <c r="AXZ63" s="255"/>
      <c r="AYA63" s="255"/>
      <c r="AYB63" s="255"/>
      <c r="AYC63" s="255"/>
      <c r="AYD63" s="255"/>
      <c r="AYE63" s="255"/>
      <c r="AYF63" s="255"/>
      <c r="AYG63" s="255"/>
      <c r="AYH63" s="255"/>
      <c r="AYI63" s="255"/>
      <c r="AYJ63" s="255"/>
      <c r="AYK63" s="255"/>
      <c r="AYL63" s="255"/>
      <c r="AYM63" s="255"/>
      <c r="AYN63" s="255"/>
      <c r="AYO63" s="255"/>
      <c r="AYP63" s="255"/>
      <c r="AYQ63" s="255"/>
      <c r="AYR63" s="255"/>
      <c r="AYS63" s="255"/>
      <c r="AYT63" s="255"/>
      <c r="AYU63" s="255"/>
      <c r="AYV63" s="255"/>
      <c r="AYW63" s="255"/>
      <c r="AYX63" s="255"/>
      <c r="AYY63" s="255"/>
      <c r="AYZ63" s="255"/>
      <c r="AZA63" s="255"/>
      <c r="AZB63" s="255"/>
      <c r="AZC63" s="255"/>
      <c r="AZD63" s="255"/>
      <c r="AZE63" s="255"/>
      <c r="AZF63" s="255"/>
      <c r="AZG63" s="255"/>
      <c r="AZH63" s="255"/>
      <c r="AZI63" s="255"/>
      <c r="AZJ63" s="255"/>
      <c r="AZK63" s="255"/>
      <c r="AZL63" s="255"/>
      <c r="AZM63" s="255"/>
      <c r="AZN63" s="255"/>
      <c r="AZO63" s="255"/>
      <c r="AZP63" s="255"/>
      <c r="AZQ63" s="255"/>
      <c r="AZR63" s="255"/>
      <c r="AZS63" s="255"/>
      <c r="AZT63" s="255"/>
      <c r="AZU63" s="255"/>
      <c r="AZV63" s="255"/>
      <c r="AZW63" s="255"/>
      <c r="AZX63" s="255"/>
      <c r="AZY63" s="255"/>
      <c r="AZZ63" s="255"/>
      <c r="BAA63" s="255"/>
      <c r="BAB63" s="255"/>
      <c r="BAC63" s="255"/>
      <c r="BAD63" s="255"/>
      <c r="BAE63" s="255"/>
      <c r="BAF63" s="255"/>
      <c r="BAG63" s="255"/>
      <c r="BAH63" s="255"/>
      <c r="BAI63" s="255"/>
      <c r="BAJ63" s="255"/>
      <c r="BAK63" s="255"/>
      <c r="BAL63" s="255"/>
      <c r="BAM63" s="255"/>
      <c r="BAN63" s="255"/>
      <c r="BAO63" s="255"/>
      <c r="BAP63" s="255"/>
      <c r="BAQ63" s="255"/>
      <c r="BAR63" s="255"/>
      <c r="BAS63" s="255"/>
      <c r="BAT63" s="255"/>
      <c r="BAU63" s="255"/>
      <c r="BAV63" s="255"/>
      <c r="BAW63" s="255"/>
      <c r="BAX63" s="255"/>
      <c r="BAY63" s="255"/>
      <c r="BAZ63" s="255"/>
      <c r="BBA63" s="255"/>
      <c r="BBB63" s="255"/>
      <c r="BBC63" s="255"/>
      <c r="BBD63" s="255"/>
      <c r="BBE63" s="255"/>
      <c r="BBF63" s="255"/>
      <c r="BBG63" s="255"/>
      <c r="BBH63" s="255"/>
      <c r="BBI63" s="255"/>
      <c r="BBJ63" s="255"/>
      <c r="BBK63" s="255"/>
      <c r="BBL63" s="255"/>
      <c r="BBM63" s="255"/>
      <c r="BBN63" s="255"/>
      <c r="BBO63" s="255"/>
      <c r="BBP63" s="255"/>
      <c r="BBQ63" s="255"/>
      <c r="BBR63" s="255"/>
      <c r="BBS63" s="255"/>
      <c r="BBT63" s="255"/>
      <c r="BBU63" s="255"/>
      <c r="BBV63" s="255"/>
      <c r="BBW63" s="255"/>
      <c r="BBX63" s="255"/>
      <c r="BBY63" s="255"/>
      <c r="BBZ63" s="255"/>
      <c r="BCA63" s="255"/>
      <c r="BCB63" s="255"/>
      <c r="BCC63" s="255"/>
      <c r="BCD63" s="255"/>
      <c r="BCE63" s="255"/>
      <c r="BCF63" s="255"/>
      <c r="BCG63" s="255"/>
      <c r="BCH63" s="255"/>
      <c r="BCI63" s="255"/>
      <c r="BCJ63" s="255"/>
      <c r="BCK63" s="255"/>
      <c r="BCL63" s="255"/>
      <c r="BCM63" s="255"/>
      <c r="BCN63" s="255"/>
      <c r="BCO63" s="255"/>
      <c r="BCP63" s="255"/>
      <c r="BCQ63" s="255"/>
      <c r="BCR63" s="255"/>
      <c r="BCS63" s="255"/>
      <c r="BCT63" s="255"/>
      <c r="BCU63" s="255"/>
      <c r="BCV63" s="255"/>
      <c r="BCW63" s="255"/>
      <c r="BCX63" s="255"/>
      <c r="BCY63" s="255"/>
      <c r="BCZ63" s="255"/>
      <c r="BDA63" s="255"/>
      <c r="BDB63" s="255"/>
      <c r="BDC63" s="255"/>
      <c r="BDD63" s="255"/>
      <c r="BDE63" s="255"/>
      <c r="BDF63" s="255"/>
      <c r="BDG63" s="255"/>
      <c r="BDH63" s="255"/>
      <c r="BDI63" s="255"/>
      <c r="BDJ63" s="255"/>
      <c r="BDK63" s="255"/>
      <c r="BDL63" s="255"/>
      <c r="BDM63" s="255"/>
      <c r="BDN63" s="255"/>
      <c r="BDO63" s="255"/>
      <c r="BDP63" s="255"/>
      <c r="BDQ63" s="255"/>
      <c r="BDR63" s="255"/>
      <c r="BDS63" s="255"/>
      <c r="BDT63" s="255"/>
      <c r="BDU63" s="255"/>
      <c r="BDV63" s="255"/>
      <c r="BDW63" s="255"/>
      <c r="BDX63" s="255"/>
      <c r="BDY63" s="255"/>
      <c r="BDZ63" s="255"/>
      <c r="BEA63" s="255"/>
      <c r="BEB63" s="255"/>
      <c r="BEC63" s="255"/>
      <c r="BED63" s="255"/>
      <c r="BEE63" s="255"/>
      <c r="BEF63" s="255"/>
      <c r="BEG63" s="255"/>
      <c r="BEH63" s="255"/>
      <c r="BEI63" s="255"/>
      <c r="BEJ63" s="255"/>
      <c r="BEK63" s="255"/>
      <c r="BEL63" s="255"/>
      <c r="BEM63" s="255"/>
      <c r="BEN63" s="255"/>
      <c r="BEO63" s="255"/>
      <c r="BEP63" s="255"/>
      <c r="BEQ63" s="255"/>
      <c r="BER63" s="255"/>
      <c r="BES63" s="255"/>
      <c r="BET63" s="255"/>
      <c r="BEU63" s="255"/>
      <c r="BEV63" s="255"/>
      <c r="BEW63" s="255"/>
      <c r="BEX63" s="255"/>
      <c r="BEY63" s="255"/>
      <c r="BEZ63" s="255"/>
      <c r="BFA63" s="255"/>
      <c r="BFB63" s="255"/>
      <c r="BFC63" s="255"/>
      <c r="BFD63" s="255"/>
      <c r="BFE63" s="255"/>
      <c r="BFF63" s="255"/>
      <c r="BFG63" s="255"/>
      <c r="BFH63" s="255"/>
      <c r="BFI63" s="255"/>
      <c r="BFJ63" s="255"/>
      <c r="BFK63" s="255"/>
      <c r="BFL63" s="255"/>
      <c r="BFM63" s="255"/>
      <c r="BFN63" s="255"/>
      <c r="BFO63" s="255"/>
      <c r="BFP63" s="255"/>
      <c r="BFQ63" s="255"/>
      <c r="BFR63" s="255"/>
      <c r="BFS63" s="255"/>
      <c r="BFT63" s="255"/>
      <c r="BFU63" s="255"/>
      <c r="BFV63" s="255"/>
      <c r="BFW63" s="255"/>
      <c r="BFX63" s="255"/>
      <c r="BFY63" s="255"/>
      <c r="BFZ63" s="255"/>
      <c r="BGA63" s="255"/>
      <c r="BGB63" s="255"/>
      <c r="BGC63" s="255"/>
      <c r="BGD63" s="255"/>
      <c r="BGE63" s="255"/>
      <c r="BGF63" s="255"/>
      <c r="BGG63" s="255"/>
      <c r="BGH63" s="255"/>
      <c r="BGI63" s="255"/>
      <c r="BGJ63" s="255"/>
      <c r="BGK63" s="255"/>
      <c r="BGL63" s="255"/>
      <c r="BGM63" s="255"/>
      <c r="BGN63" s="255"/>
      <c r="BGO63" s="255"/>
      <c r="BGP63" s="255"/>
      <c r="BGQ63" s="255"/>
      <c r="BGR63" s="255"/>
      <c r="BGS63" s="255"/>
      <c r="BGT63" s="255"/>
      <c r="BGU63" s="255"/>
      <c r="BGV63" s="255"/>
      <c r="BGW63" s="255"/>
      <c r="BGX63" s="255"/>
      <c r="BGY63" s="255"/>
      <c r="BGZ63" s="255"/>
      <c r="BHA63" s="255"/>
      <c r="BHB63" s="255"/>
      <c r="BHC63" s="255"/>
      <c r="BHD63" s="255"/>
      <c r="BHE63" s="255"/>
      <c r="BHF63" s="255"/>
      <c r="BHG63" s="255"/>
      <c r="BHH63" s="255"/>
      <c r="BHI63" s="255"/>
      <c r="BHJ63" s="255"/>
      <c r="BHK63" s="255"/>
      <c r="BHL63" s="255"/>
      <c r="BHM63" s="255"/>
      <c r="BHN63" s="255"/>
      <c r="BHO63" s="255"/>
      <c r="BHP63" s="255"/>
      <c r="BHQ63" s="255"/>
      <c r="BHR63" s="255"/>
      <c r="BHS63" s="255"/>
      <c r="BHT63" s="255"/>
      <c r="BHU63" s="255"/>
      <c r="BHV63" s="255"/>
      <c r="BHW63" s="255"/>
      <c r="BHX63" s="255"/>
      <c r="BHY63" s="255"/>
      <c r="BHZ63" s="255"/>
      <c r="BIA63" s="255"/>
      <c r="BIB63" s="255"/>
      <c r="BIC63" s="255"/>
      <c r="BID63" s="255"/>
      <c r="BIE63" s="255"/>
      <c r="BIF63" s="255"/>
      <c r="BIG63" s="255"/>
      <c r="BIH63" s="255"/>
      <c r="BII63" s="255"/>
      <c r="BIJ63" s="255"/>
      <c r="BIK63" s="255"/>
      <c r="BIL63" s="255"/>
      <c r="BIM63" s="255"/>
      <c r="BIN63" s="255"/>
      <c r="BIO63" s="255"/>
      <c r="BIP63" s="255"/>
      <c r="BIQ63" s="255"/>
      <c r="BIR63" s="255"/>
      <c r="BIS63" s="255"/>
      <c r="BIT63" s="255"/>
      <c r="BIU63" s="255"/>
      <c r="BIV63" s="255"/>
      <c r="BIW63" s="255"/>
      <c r="BIX63" s="255"/>
      <c r="BIY63" s="255"/>
      <c r="BIZ63" s="255"/>
      <c r="BJA63" s="255"/>
      <c r="BJB63" s="255"/>
      <c r="BJC63" s="255"/>
      <c r="BJD63" s="255"/>
      <c r="BJE63" s="255"/>
      <c r="BJF63" s="255"/>
      <c r="BJG63" s="255"/>
      <c r="BJH63" s="255"/>
      <c r="BJI63" s="255"/>
      <c r="BJJ63" s="255"/>
      <c r="BJK63" s="255"/>
      <c r="BJL63" s="255"/>
      <c r="BJM63" s="255"/>
      <c r="BJN63" s="255"/>
      <c r="BJO63" s="255"/>
      <c r="BJP63" s="255"/>
      <c r="BJQ63" s="255"/>
      <c r="BJR63" s="255"/>
      <c r="BJS63" s="255"/>
      <c r="BJT63" s="255"/>
      <c r="BJU63" s="255"/>
      <c r="BJV63" s="255"/>
      <c r="BJW63" s="255"/>
      <c r="BJX63" s="255"/>
      <c r="BJY63" s="255"/>
      <c r="BJZ63" s="255"/>
      <c r="BKA63" s="255"/>
      <c r="BKB63" s="255"/>
      <c r="BKC63" s="255"/>
      <c r="BKD63" s="255"/>
      <c r="BKE63" s="255"/>
      <c r="BKF63" s="255"/>
      <c r="BKG63" s="255"/>
      <c r="BKH63" s="255"/>
      <c r="BKI63" s="255"/>
      <c r="BKJ63" s="255"/>
      <c r="BKK63" s="255"/>
      <c r="BKL63" s="255"/>
      <c r="BKM63" s="255"/>
      <c r="BKN63" s="255"/>
      <c r="BKO63" s="255"/>
      <c r="BKP63" s="255"/>
      <c r="BKQ63" s="255"/>
      <c r="BKR63" s="255"/>
      <c r="BKS63" s="255"/>
      <c r="BKT63" s="255"/>
      <c r="BKU63" s="255"/>
      <c r="BKV63" s="255"/>
      <c r="BKW63" s="255"/>
      <c r="BKX63" s="255"/>
      <c r="BKY63" s="255"/>
      <c r="BKZ63" s="255"/>
      <c r="BLA63" s="255"/>
      <c r="BLB63" s="255"/>
      <c r="BLC63" s="255"/>
      <c r="BLD63" s="255"/>
      <c r="BLE63" s="255"/>
      <c r="BLF63" s="255"/>
      <c r="BLG63" s="255"/>
      <c r="BLH63" s="255"/>
      <c r="BLI63" s="255"/>
      <c r="BLJ63" s="255"/>
      <c r="BLK63" s="255"/>
      <c r="BLL63" s="255"/>
      <c r="BLM63" s="255"/>
      <c r="BLN63" s="255"/>
      <c r="BLO63" s="255"/>
      <c r="BLP63" s="255"/>
      <c r="BLQ63" s="255"/>
      <c r="BLR63" s="255"/>
      <c r="BLS63" s="255"/>
      <c r="BLT63" s="255"/>
      <c r="BLU63" s="255"/>
      <c r="BLV63" s="255"/>
      <c r="BLW63" s="255"/>
      <c r="BLX63" s="255"/>
      <c r="BLY63" s="255"/>
      <c r="BLZ63" s="255"/>
      <c r="BMA63" s="255"/>
      <c r="BMB63" s="255"/>
      <c r="BMC63" s="255"/>
      <c r="BMD63" s="255"/>
      <c r="BME63" s="255"/>
      <c r="BMF63" s="255"/>
      <c r="BMG63" s="255"/>
      <c r="BMH63" s="255"/>
      <c r="BMI63" s="255"/>
      <c r="BMJ63" s="255"/>
      <c r="BMK63" s="255"/>
      <c r="BML63" s="255"/>
      <c r="BMM63" s="255"/>
      <c r="BMN63" s="255"/>
      <c r="BMO63" s="255"/>
      <c r="BMP63" s="255"/>
      <c r="BMQ63" s="255"/>
      <c r="BMR63" s="255"/>
      <c r="BMS63" s="255"/>
      <c r="BMT63" s="255"/>
      <c r="BMU63" s="255"/>
      <c r="BMV63" s="255"/>
      <c r="BMW63" s="255"/>
      <c r="BMX63" s="255"/>
      <c r="BMY63" s="255"/>
      <c r="BMZ63" s="255"/>
      <c r="BNA63" s="255"/>
      <c r="BNB63" s="255"/>
      <c r="BNC63" s="255"/>
      <c r="BND63" s="255"/>
      <c r="BNE63" s="255"/>
      <c r="BNF63" s="255"/>
      <c r="BNG63" s="255"/>
      <c r="BNH63" s="255"/>
      <c r="BNI63" s="255"/>
      <c r="BNJ63" s="255"/>
      <c r="BNK63" s="255"/>
      <c r="BNL63" s="255"/>
      <c r="BNM63" s="255"/>
      <c r="BNN63" s="255"/>
      <c r="BNO63" s="255"/>
      <c r="BNP63" s="255"/>
      <c r="BNQ63" s="255"/>
      <c r="BNR63" s="255"/>
      <c r="BNS63" s="255"/>
      <c r="BNT63" s="255"/>
      <c r="BNU63" s="255"/>
      <c r="BNV63" s="255"/>
      <c r="BNW63" s="255"/>
      <c r="BNX63" s="255"/>
      <c r="BNY63" s="255"/>
      <c r="BNZ63" s="255"/>
      <c r="BOA63" s="255"/>
      <c r="BOB63" s="255"/>
      <c r="BOC63" s="255"/>
      <c r="BOD63" s="255"/>
      <c r="BOE63" s="255"/>
      <c r="BOF63" s="255"/>
      <c r="BOG63" s="255"/>
      <c r="BOH63" s="255"/>
      <c r="BOI63" s="255"/>
      <c r="BOJ63" s="255"/>
      <c r="BOK63" s="255"/>
      <c r="BOL63" s="255"/>
      <c r="BOM63" s="255"/>
      <c r="BON63" s="255"/>
      <c r="BOO63" s="255"/>
      <c r="BOP63" s="255"/>
      <c r="BOQ63" s="255"/>
      <c r="BOR63" s="255"/>
      <c r="BOS63" s="255"/>
      <c r="BOT63" s="255"/>
      <c r="BOU63" s="255"/>
      <c r="BOV63" s="255"/>
      <c r="BOW63" s="255"/>
      <c r="BOX63" s="255"/>
      <c r="BOY63" s="255"/>
      <c r="BOZ63" s="255"/>
      <c r="BPA63" s="255"/>
      <c r="BPB63" s="255"/>
      <c r="BPC63" s="255"/>
      <c r="BPD63" s="255"/>
      <c r="BPE63" s="255"/>
      <c r="BPF63" s="255"/>
      <c r="BPG63" s="255"/>
      <c r="BPH63" s="255"/>
      <c r="BPI63" s="255"/>
      <c r="BPJ63" s="255"/>
      <c r="BPK63" s="255"/>
      <c r="BPL63" s="255"/>
      <c r="BPM63" s="255"/>
      <c r="BPN63" s="255"/>
      <c r="BPO63" s="255"/>
      <c r="BPP63" s="255"/>
      <c r="BPQ63" s="255"/>
      <c r="BPR63" s="255"/>
      <c r="BPS63" s="255"/>
      <c r="BPT63" s="255"/>
      <c r="BPU63" s="255"/>
      <c r="BPV63" s="255"/>
      <c r="BPW63" s="255"/>
      <c r="BPX63" s="255"/>
      <c r="BPY63" s="255"/>
      <c r="BPZ63" s="255"/>
      <c r="BQA63" s="255"/>
      <c r="BQB63" s="255"/>
      <c r="BQC63" s="255"/>
      <c r="BQD63" s="255"/>
      <c r="BQE63" s="255"/>
      <c r="BQF63" s="255"/>
      <c r="BQG63" s="255"/>
      <c r="BQH63" s="255"/>
      <c r="BQI63" s="255"/>
      <c r="BQJ63" s="255"/>
      <c r="BQK63" s="255"/>
      <c r="BQL63" s="255"/>
      <c r="BQM63" s="255"/>
      <c r="BQN63" s="255"/>
      <c r="BQO63" s="255"/>
      <c r="BQP63" s="255"/>
      <c r="BQQ63" s="255"/>
      <c r="BQR63" s="255"/>
      <c r="BQS63" s="255"/>
      <c r="BQT63" s="255"/>
      <c r="BQU63" s="255"/>
      <c r="BQV63" s="255"/>
      <c r="BQW63" s="255"/>
      <c r="BQX63" s="255"/>
      <c r="BQY63" s="255"/>
      <c r="BQZ63" s="255"/>
      <c r="BRA63" s="255"/>
      <c r="BRB63" s="255"/>
      <c r="BRC63" s="255"/>
      <c r="BRD63" s="255"/>
      <c r="BRE63" s="255"/>
      <c r="BRF63" s="255"/>
      <c r="BRG63" s="255"/>
      <c r="BRH63" s="255"/>
      <c r="BRI63" s="255"/>
      <c r="BRJ63" s="255"/>
      <c r="BRK63" s="255"/>
      <c r="BRL63" s="255"/>
      <c r="BRM63" s="255"/>
      <c r="BRN63" s="255"/>
      <c r="BRO63" s="255"/>
      <c r="BRP63" s="255"/>
      <c r="BRQ63" s="255"/>
      <c r="BRR63" s="255"/>
      <c r="BRS63" s="255"/>
      <c r="BRT63" s="255"/>
      <c r="BRU63" s="255"/>
      <c r="BRV63" s="255"/>
      <c r="BRW63" s="255"/>
      <c r="BRX63" s="255"/>
      <c r="BRY63" s="255"/>
      <c r="BRZ63" s="255"/>
      <c r="BSA63" s="255"/>
      <c r="BSB63" s="255"/>
      <c r="BSC63" s="255"/>
      <c r="BSD63" s="255"/>
      <c r="BSE63" s="255"/>
      <c r="BSF63" s="255"/>
      <c r="BSG63" s="255"/>
      <c r="BSH63" s="255"/>
      <c r="BSI63" s="255"/>
      <c r="BSJ63" s="255"/>
      <c r="BSK63" s="255"/>
      <c r="BSL63" s="255"/>
      <c r="BSM63" s="255"/>
      <c r="BSN63" s="255"/>
      <c r="BSO63" s="255"/>
      <c r="BSP63" s="255"/>
      <c r="BSQ63" s="255"/>
      <c r="BSR63" s="255"/>
      <c r="BSS63" s="255"/>
      <c r="BST63" s="255"/>
      <c r="BSU63" s="255"/>
      <c r="BSV63" s="255"/>
      <c r="BSW63" s="255"/>
      <c r="BSX63" s="255"/>
      <c r="BSY63" s="255"/>
      <c r="BSZ63" s="255"/>
      <c r="BTA63" s="255"/>
      <c r="BTB63" s="255"/>
      <c r="BTC63" s="255"/>
      <c r="BTD63" s="255"/>
      <c r="BTE63" s="255"/>
      <c r="BTF63" s="255"/>
      <c r="BTG63" s="255"/>
      <c r="BTH63" s="255"/>
      <c r="BTI63" s="255"/>
      <c r="BTJ63" s="255"/>
      <c r="BTK63" s="255"/>
      <c r="BTL63" s="255"/>
      <c r="BTM63" s="255"/>
      <c r="BTN63" s="255"/>
      <c r="BTO63" s="255"/>
      <c r="BTP63" s="255"/>
      <c r="BTQ63" s="255"/>
      <c r="BTR63" s="255"/>
      <c r="BTS63" s="255"/>
      <c r="BTT63" s="255"/>
      <c r="BTU63" s="255"/>
      <c r="BTV63" s="255"/>
      <c r="BTW63" s="255"/>
      <c r="BTX63" s="255"/>
      <c r="BTY63" s="255"/>
      <c r="BTZ63" s="255"/>
      <c r="BUA63" s="255"/>
      <c r="BUB63" s="255"/>
      <c r="BUC63" s="255"/>
      <c r="BUD63" s="255"/>
      <c r="BUE63" s="255"/>
      <c r="BUF63" s="255"/>
      <c r="BUG63" s="255"/>
      <c r="BUH63" s="255"/>
      <c r="BUI63" s="255"/>
      <c r="BUJ63" s="255"/>
      <c r="BUK63" s="255"/>
      <c r="BUL63" s="255"/>
      <c r="BUM63" s="255"/>
      <c r="BUN63" s="255"/>
      <c r="BUO63" s="255"/>
      <c r="BUP63" s="255"/>
      <c r="BUQ63" s="255"/>
      <c r="BUR63" s="255"/>
      <c r="BUS63" s="255"/>
      <c r="BUT63" s="255"/>
      <c r="BUU63" s="255"/>
      <c r="BUV63" s="255"/>
      <c r="BUW63" s="255"/>
      <c r="BUX63" s="255"/>
      <c r="BUY63" s="255"/>
      <c r="BUZ63" s="255"/>
      <c r="BVA63" s="255"/>
      <c r="BVB63" s="255"/>
      <c r="BVC63" s="255"/>
      <c r="BVD63" s="255"/>
      <c r="BVE63" s="255"/>
      <c r="BVF63" s="255"/>
      <c r="BVG63" s="255"/>
      <c r="BVH63" s="255"/>
      <c r="BVI63" s="255"/>
      <c r="BVJ63" s="255"/>
      <c r="BVK63" s="255"/>
      <c r="BVL63" s="255"/>
      <c r="BVM63" s="255"/>
      <c r="BVN63" s="255"/>
      <c r="BVO63" s="255"/>
      <c r="BVP63" s="255"/>
      <c r="BVQ63" s="255"/>
      <c r="BVR63" s="255"/>
      <c r="BVS63" s="255"/>
      <c r="BVT63" s="255"/>
      <c r="BVU63" s="255"/>
      <c r="BVV63" s="255"/>
      <c r="BVW63" s="255"/>
      <c r="BVX63" s="255"/>
      <c r="BVY63" s="255"/>
      <c r="BVZ63" s="255"/>
      <c r="BWA63" s="255"/>
      <c r="BWB63" s="255"/>
      <c r="BWC63" s="255"/>
      <c r="BWD63" s="255"/>
      <c r="BWE63" s="255"/>
      <c r="BWF63" s="255"/>
      <c r="BWG63" s="255"/>
      <c r="BWH63" s="255"/>
      <c r="BWI63" s="255"/>
      <c r="BWJ63" s="255"/>
      <c r="BWK63" s="255"/>
      <c r="BWL63" s="255"/>
      <c r="BWM63" s="255"/>
      <c r="BWN63" s="255"/>
      <c r="BWO63" s="255"/>
      <c r="BWP63" s="255"/>
      <c r="BWQ63" s="255"/>
      <c r="BWR63" s="255"/>
      <c r="BWS63" s="255"/>
      <c r="BWT63" s="255"/>
      <c r="BWU63" s="255"/>
      <c r="BWV63" s="255"/>
      <c r="BWW63" s="255"/>
      <c r="BWX63" s="255"/>
      <c r="BWY63" s="255"/>
      <c r="BWZ63" s="255"/>
      <c r="BXA63" s="255"/>
      <c r="BXB63" s="255"/>
      <c r="BXC63" s="255"/>
      <c r="BXD63" s="255"/>
      <c r="BXE63" s="255"/>
      <c r="BXF63" s="255"/>
      <c r="BXG63" s="255"/>
      <c r="BXH63" s="255"/>
      <c r="BXI63" s="255"/>
      <c r="BXJ63" s="255"/>
      <c r="BXK63" s="255"/>
      <c r="BXL63" s="255"/>
      <c r="BXM63" s="255"/>
      <c r="BXN63" s="255"/>
      <c r="BXO63" s="255"/>
      <c r="BXP63" s="255"/>
      <c r="BXQ63" s="255"/>
      <c r="BXR63" s="255"/>
      <c r="BXS63" s="255"/>
      <c r="BXT63" s="255"/>
      <c r="BXU63" s="255"/>
      <c r="BXV63" s="255"/>
      <c r="BXW63" s="255"/>
      <c r="BXX63" s="255"/>
      <c r="BXY63" s="255"/>
      <c r="BXZ63" s="255"/>
      <c r="BYA63" s="255"/>
      <c r="BYB63" s="255"/>
      <c r="BYC63" s="255"/>
      <c r="BYD63" s="255"/>
      <c r="BYE63" s="255"/>
      <c r="BYF63" s="255"/>
      <c r="BYG63" s="255"/>
      <c r="BYH63" s="255"/>
      <c r="BYI63" s="255"/>
      <c r="BYJ63" s="255"/>
      <c r="BYK63" s="255"/>
      <c r="BYL63" s="255"/>
      <c r="BYM63" s="255"/>
      <c r="BYN63" s="255"/>
      <c r="BYO63" s="255"/>
      <c r="BYP63" s="255"/>
      <c r="BYQ63" s="255"/>
      <c r="BYR63" s="255"/>
      <c r="BYS63" s="255"/>
      <c r="BYT63" s="255"/>
      <c r="BYU63" s="255"/>
      <c r="BYV63" s="255"/>
      <c r="BYW63" s="255"/>
      <c r="BYX63" s="255"/>
      <c r="BYY63" s="255"/>
      <c r="BYZ63" s="255"/>
      <c r="BZA63" s="255"/>
      <c r="BZB63" s="255"/>
      <c r="BZC63" s="255"/>
      <c r="BZD63" s="255"/>
      <c r="BZE63" s="255"/>
      <c r="BZF63" s="255"/>
      <c r="BZG63" s="255"/>
      <c r="BZH63" s="255"/>
      <c r="BZI63" s="255"/>
      <c r="BZJ63" s="255"/>
      <c r="BZK63" s="255"/>
      <c r="BZL63" s="255"/>
      <c r="BZM63" s="255"/>
      <c r="BZN63" s="255"/>
      <c r="BZO63" s="255"/>
      <c r="BZP63" s="255"/>
      <c r="BZQ63" s="255"/>
      <c r="BZR63" s="255"/>
      <c r="BZS63" s="255"/>
      <c r="BZT63" s="255"/>
      <c r="BZU63" s="255"/>
      <c r="BZV63" s="255"/>
      <c r="BZW63" s="255"/>
      <c r="BZX63" s="255"/>
      <c r="BZY63" s="255"/>
      <c r="BZZ63" s="255"/>
      <c r="CAA63" s="255"/>
      <c r="CAB63" s="255"/>
      <c r="CAC63" s="255"/>
      <c r="CAD63" s="255"/>
      <c r="CAE63" s="255"/>
      <c r="CAF63" s="255"/>
      <c r="CAG63" s="255"/>
      <c r="CAH63" s="255"/>
      <c r="CAI63" s="255"/>
      <c r="CAJ63" s="255"/>
      <c r="CAK63" s="255"/>
      <c r="CAL63" s="255"/>
      <c r="CAM63" s="255"/>
      <c r="CAN63" s="255"/>
      <c r="CAO63" s="255"/>
      <c r="CAP63" s="255"/>
      <c r="CAQ63" s="255"/>
      <c r="CAR63" s="255"/>
      <c r="CAS63" s="255"/>
      <c r="CAT63" s="255"/>
      <c r="CAU63" s="255"/>
      <c r="CAV63" s="255"/>
      <c r="CAW63" s="255"/>
      <c r="CAX63" s="255"/>
      <c r="CAY63" s="255"/>
      <c r="CAZ63" s="255"/>
      <c r="CBA63" s="255"/>
      <c r="CBB63" s="255"/>
      <c r="CBC63" s="255"/>
      <c r="CBD63" s="255"/>
      <c r="CBE63" s="255"/>
      <c r="CBF63" s="255"/>
      <c r="CBG63" s="255"/>
      <c r="CBH63" s="255"/>
      <c r="CBI63" s="255"/>
      <c r="CBJ63" s="255"/>
      <c r="CBK63" s="255"/>
      <c r="CBL63" s="255"/>
      <c r="CBM63" s="255"/>
      <c r="CBN63" s="255"/>
      <c r="CBO63" s="255"/>
      <c r="CBP63" s="255"/>
      <c r="CBQ63" s="255"/>
      <c r="CBR63" s="255"/>
      <c r="CBS63" s="255"/>
      <c r="CBT63" s="255"/>
      <c r="CBU63" s="255"/>
      <c r="CBV63" s="255"/>
      <c r="CBW63" s="255"/>
      <c r="CBX63" s="255"/>
      <c r="CBY63" s="255"/>
      <c r="CBZ63" s="255"/>
      <c r="CCA63" s="255"/>
      <c r="CCB63" s="255"/>
      <c r="CCC63" s="255"/>
      <c r="CCD63" s="255"/>
      <c r="CCE63" s="255"/>
      <c r="CCF63" s="255"/>
      <c r="CCG63" s="255"/>
      <c r="CCH63" s="255"/>
      <c r="CCI63" s="255"/>
      <c r="CCJ63" s="255"/>
      <c r="CCK63" s="255"/>
      <c r="CCL63" s="255"/>
      <c r="CCM63" s="255"/>
      <c r="CCN63" s="255"/>
      <c r="CCO63" s="255"/>
      <c r="CCP63" s="255"/>
      <c r="CCQ63" s="255"/>
      <c r="CCR63" s="255"/>
      <c r="CCS63" s="255"/>
      <c r="CCT63" s="255"/>
      <c r="CCU63" s="255"/>
      <c r="CCV63" s="255"/>
      <c r="CCW63" s="255"/>
      <c r="CCX63" s="255"/>
      <c r="CCY63" s="255"/>
      <c r="CCZ63" s="255"/>
      <c r="CDA63" s="255"/>
      <c r="CDB63" s="255"/>
      <c r="CDC63" s="255"/>
      <c r="CDD63" s="255"/>
      <c r="CDE63" s="255"/>
      <c r="CDF63" s="255"/>
      <c r="CDG63" s="255"/>
      <c r="CDH63" s="255"/>
      <c r="CDI63" s="255"/>
      <c r="CDJ63" s="255"/>
      <c r="CDK63" s="255"/>
      <c r="CDL63" s="255"/>
      <c r="CDM63" s="255"/>
      <c r="CDN63" s="255"/>
      <c r="CDO63" s="255"/>
      <c r="CDP63" s="255"/>
      <c r="CDQ63" s="255"/>
      <c r="CDR63" s="255"/>
      <c r="CDS63" s="255"/>
      <c r="CDT63" s="255"/>
      <c r="CDU63" s="255"/>
      <c r="CDV63" s="255"/>
      <c r="CDW63" s="255"/>
      <c r="CDX63" s="255"/>
      <c r="CDY63" s="255"/>
      <c r="CDZ63" s="255"/>
      <c r="CEA63" s="255"/>
      <c r="CEB63" s="255"/>
      <c r="CEC63" s="255"/>
      <c r="CED63" s="255"/>
      <c r="CEE63" s="255"/>
      <c r="CEF63" s="255"/>
      <c r="CEG63" s="255"/>
      <c r="CEH63" s="255"/>
      <c r="CEI63" s="255"/>
      <c r="CEJ63" s="255"/>
      <c r="CEK63" s="255"/>
      <c r="CEL63" s="255"/>
      <c r="CEM63" s="255"/>
      <c r="CEN63" s="255"/>
      <c r="CEO63" s="255"/>
      <c r="CEP63" s="255"/>
      <c r="CEQ63" s="255"/>
      <c r="CER63" s="255"/>
      <c r="CES63" s="255"/>
      <c r="CET63" s="255"/>
      <c r="CEU63" s="255"/>
      <c r="CEV63" s="255"/>
      <c r="CEW63" s="255"/>
      <c r="CEX63" s="255"/>
      <c r="CEY63" s="255"/>
      <c r="CEZ63" s="255"/>
      <c r="CFA63" s="255"/>
      <c r="CFB63" s="255"/>
      <c r="CFC63" s="255"/>
      <c r="CFD63" s="255"/>
      <c r="CFE63" s="255"/>
      <c r="CFF63" s="255"/>
      <c r="CFG63" s="255"/>
      <c r="CFH63" s="255"/>
      <c r="CFI63" s="255"/>
      <c r="CFJ63" s="255"/>
      <c r="CFK63" s="255"/>
      <c r="CFL63" s="255"/>
      <c r="CFM63" s="255"/>
      <c r="CFN63" s="255"/>
      <c r="CFO63" s="255"/>
      <c r="CFP63" s="255"/>
      <c r="CFQ63" s="255"/>
      <c r="CFR63" s="255"/>
      <c r="CFS63" s="255"/>
      <c r="CFT63" s="255"/>
      <c r="CFU63" s="255"/>
      <c r="CFV63" s="255"/>
      <c r="CFW63" s="255"/>
      <c r="CFX63" s="255"/>
      <c r="CFY63" s="255"/>
      <c r="CFZ63" s="255"/>
      <c r="CGA63" s="255"/>
      <c r="CGB63" s="255"/>
      <c r="CGC63" s="255"/>
      <c r="CGD63" s="255"/>
      <c r="CGE63" s="255"/>
      <c r="CGF63" s="255"/>
      <c r="CGG63" s="255"/>
      <c r="CGH63" s="255"/>
      <c r="CGI63" s="255"/>
      <c r="CGJ63" s="255"/>
      <c r="CGK63" s="255"/>
      <c r="CGL63" s="255"/>
      <c r="CGM63" s="255"/>
      <c r="CGN63" s="255"/>
      <c r="CGO63" s="255"/>
      <c r="CGP63" s="255"/>
      <c r="CGQ63" s="255"/>
      <c r="CGR63" s="255"/>
      <c r="CGS63" s="255"/>
      <c r="CGT63" s="255"/>
      <c r="CGU63" s="255"/>
      <c r="CGV63" s="255"/>
      <c r="CGW63" s="255"/>
      <c r="CGX63" s="255"/>
      <c r="CGY63" s="255"/>
      <c r="CGZ63" s="255"/>
      <c r="CHA63" s="255"/>
      <c r="CHB63" s="255"/>
      <c r="CHC63" s="255"/>
      <c r="CHD63" s="255"/>
      <c r="CHE63" s="255"/>
      <c r="CHF63" s="255"/>
      <c r="CHG63" s="255"/>
      <c r="CHH63" s="255"/>
      <c r="CHI63" s="255"/>
      <c r="CHJ63" s="255"/>
      <c r="CHK63" s="255"/>
      <c r="CHL63" s="255"/>
      <c r="CHM63" s="255"/>
      <c r="CHN63" s="255"/>
      <c r="CHO63" s="255"/>
      <c r="CHP63" s="255"/>
      <c r="CHQ63" s="255"/>
      <c r="CHR63" s="255"/>
      <c r="CHS63" s="255"/>
      <c r="CHT63" s="255"/>
      <c r="CHU63" s="255"/>
      <c r="CHV63" s="255"/>
      <c r="CHW63" s="255"/>
      <c r="CHX63" s="255"/>
      <c r="CHY63" s="255"/>
      <c r="CHZ63" s="255"/>
      <c r="CIA63" s="255"/>
      <c r="CIB63" s="255"/>
      <c r="CIC63" s="255"/>
      <c r="CID63" s="255"/>
      <c r="CIE63" s="255"/>
      <c r="CIF63" s="255"/>
      <c r="CIG63" s="255"/>
      <c r="CIH63" s="255"/>
      <c r="CII63" s="255"/>
      <c r="CIJ63" s="255"/>
      <c r="CIK63" s="255"/>
      <c r="CIL63" s="255"/>
      <c r="CIM63" s="255"/>
      <c r="CIN63" s="255"/>
      <c r="CIO63" s="255"/>
      <c r="CIP63" s="255"/>
      <c r="CIQ63" s="255"/>
      <c r="CIR63" s="255"/>
      <c r="CIS63" s="255"/>
      <c r="CIT63" s="255"/>
      <c r="CIU63" s="255"/>
      <c r="CIV63" s="255"/>
      <c r="CIW63" s="255"/>
      <c r="CIX63" s="255"/>
      <c r="CIY63" s="255"/>
      <c r="CIZ63" s="255"/>
      <c r="CJA63" s="255"/>
      <c r="CJB63" s="255"/>
      <c r="CJC63" s="255"/>
      <c r="CJD63" s="255"/>
      <c r="CJE63" s="255"/>
      <c r="CJF63" s="255"/>
      <c r="CJG63" s="255"/>
      <c r="CJH63" s="255"/>
      <c r="CJI63" s="255"/>
      <c r="CJJ63" s="255"/>
      <c r="CJK63" s="255"/>
      <c r="CJL63" s="255"/>
      <c r="CJM63" s="255"/>
      <c r="CJN63" s="255"/>
      <c r="CJO63" s="255"/>
      <c r="CJP63" s="255"/>
      <c r="CJQ63" s="255"/>
      <c r="CJR63" s="255"/>
      <c r="CJS63" s="255"/>
      <c r="CJT63" s="255"/>
      <c r="CJU63" s="255"/>
      <c r="CJV63" s="255"/>
      <c r="CJW63" s="255"/>
      <c r="CJX63" s="255"/>
      <c r="CJY63" s="255"/>
      <c r="CJZ63" s="255"/>
      <c r="CKA63" s="255"/>
      <c r="CKB63" s="255"/>
      <c r="CKC63" s="255"/>
      <c r="CKD63" s="255"/>
      <c r="CKE63" s="255"/>
      <c r="CKF63" s="255"/>
      <c r="CKG63" s="255"/>
      <c r="CKH63" s="255"/>
      <c r="CKI63" s="255"/>
      <c r="CKJ63" s="255"/>
      <c r="CKK63" s="255"/>
      <c r="CKL63" s="255"/>
      <c r="CKM63" s="255"/>
      <c r="CKN63" s="255"/>
      <c r="CKO63" s="255"/>
      <c r="CKP63" s="255"/>
      <c r="CKQ63" s="255"/>
      <c r="CKR63" s="255"/>
      <c r="CKS63" s="255"/>
      <c r="CKT63" s="255"/>
      <c r="CKU63" s="255"/>
      <c r="CKV63" s="255"/>
      <c r="CKW63" s="255"/>
      <c r="CKX63" s="255"/>
      <c r="CKY63" s="255"/>
      <c r="CKZ63" s="255"/>
      <c r="CLA63" s="255"/>
      <c r="CLB63" s="255"/>
      <c r="CLC63" s="255"/>
      <c r="CLD63" s="255"/>
      <c r="CLE63" s="255"/>
      <c r="CLF63" s="255"/>
      <c r="CLG63" s="255"/>
      <c r="CLH63" s="255"/>
      <c r="CLI63" s="255"/>
      <c r="CLJ63" s="255"/>
      <c r="CLK63" s="255"/>
      <c r="CLL63" s="255"/>
      <c r="CLM63" s="255"/>
      <c r="CLN63" s="255"/>
      <c r="CLO63" s="255"/>
      <c r="CLP63" s="255"/>
      <c r="CLQ63" s="255"/>
      <c r="CLR63" s="255"/>
      <c r="CLS63" s="255"/>
      <c r="CLT63" s="255"/>
      <c r="CLU63" s="255"/>
      <c r="CLV63" s="255"/>
      <c r="CLW63" s="255"/>
      <c r="CLX63" s="255"/>
      <c r="CLY63" s="255"/>
      <c r="CLZ63" s="255"/>
      <c r="CMA63" s="255"/>
      <c r="CMB63" s="255"/>
      <c r="CMC63" s="255"/>
      <c r="CMD63" s="255"/>
      <c r="CME63" s="255"/>
      <c r="CMF63" s="255"/>
      <c r="CMG63" s="255"/>
      <c r="CMH63" s="255"/>
      <c r="CMI63" s="255"/>
      <c r="CMJ63" s="255"/>
      <c r="CMK63" s="255"/>
      <c r="CML63" s="255"/>
      <c r="CMM63" s="255"/>
      <c r="CMN63" s="255"/>
      <c r="CMO63" s="255"/>
      <c r="CMP63" s="255"/>
      <c r="CMQ63" s="255"/>
      <c r="CMR63" s="255"/>
      <c r="CMS63" s="255"/>
      <c r="CMT63" s="255"/>
      <c r="CMU63" s="255"/>
      <c r="CMV63" s="255"/>
      <c r="CMW63" s="255"/>
      <c r="CMX63" s="255"/>
      <c r="CMY63" s="255"/>
      <c r="CMZ63" s="255"/>
      <c r="CNA63" s="255"/>
      <c r="CNB63" s="255"/>
      <c r="CNC63" s="255"/>
      <c r="CND63" s="255"/>
      <c r="CNE63" s="255"/>
      <c r="CNF63" s="255"/>
      <c r="CNG63" s="255"/>
      <c r="CNH63" s="255"/>
      <c r="CNI63" s="255"/>
      <c r="CNJ63" s="255"/>
      <c r="CNK63" s="255"/>
      <c r="CNL63" s="255"/>
      <c r="CNM63" s="255"/>
      <c r="CNN63" s="255"/>
      <c r="CNO63" s="255"/>
      <c r="CNP63" s="255"/>
      <c r="CNQ63" s="255"/>
      <c r="CNR63" s="255"/>
      <c r="CNS63" s="255"/>
      <c r="CNT63" s="255"/>
      <c r="CNU63" s="255"/>
      <c r="CNV63" s="255"/>
      <c r="CNW63" s="255"/>
      <c r="CNX63" s="255"/>
      <c r="CNY63" s="255"/>
      <c r="CNZ63" s="255"/>
      <c r="COA63" s="255"/>
      <c r="COB63" s="255"/>
      <c r="COC63" s="255"/>
      <c r="COD63" s="255"/>
      <c r="COE63" s="255"/>
      <c r="COF63" s="255"/>
      <c r="COG63" s="255"/>
      <c r="COH63" s="255"/>
      <c r="COI63" s="255"/>
      <c r="COJ63" s="255"/>
      <c r="COK63" s="255"/>
      <c r="COL63" s="255"/>
      <c r="COM63" s="255"/>
      <c r="CON63" s="255"/>
      <c r="COO63" s="255"/>
      <c r="COP63" s="255"/>
      <c r="COQ63" s="255"/>
      <c r="COR63" s="255"/>
      <c r="COS63" s="255"/>
      <c r="COT63" s="255"/>
      <c r="COU63" s="255"/>
      <c r="COV63" s="255"/>
      <c r="COW63" s="255"/>
      <c r="COX63" s="255"/>
      <c r="COY63" s="255"/>
      <c r="COZ63" s="255"/>
      <c r="CPA63" s="255"/>
      <c r="CPB63" s="255"/>
      <c r="CPC63" s="255"/>
      <c r="CPD63" s="255"/>
      <c r="CPE63" s="255"/>
      <c r="CPF63" s="255"/>
      <c r="CPG63" s="255"/>
      <c r="CPH63" s="255"/>
      <c r="CPI63" s="255"/>
      <c r="CPJ63" s="255"/>
      <c r="CPK63" s="255"/>
      <c r="CPL63" s="255"/>
      <c r="CPM63" s="255"/>
      <c r="CPN63" s="255"/>
      <c r="CPO63" s="255"/>
      <c r="CPP63" s="255"/>
      <c r="CPQ63" s="255"/>
      <c r="CPR63" s="255"/>
      <c r="CPS63" s="255"/>
      <c r="CPT63" s="255"/>
      <c r="CPU63" s="255"/>
      <c r="CPV63" s="255"/>
      <c r="CPW63" s="255"/>
      <c r="CPX63" s="255"/>
      <c r="CPY63" s="255"/>
      <c r="CPZ63" s="255"/>
      <c r="CQA63" s="255"/>
      <c r="CQB63" s="255"/>
      <c r="CQC63" s="255"/>
      <c r="CQD63" s="255"/>
      <c r="CQE63" s="255"/>
      <c r="CQF63" s="255"/>
      <c r="CQG63" s="255"/>
      <c r="CQH63" s="255"/>
      <c r="CQI63" s="255"/>
      <c r="CQJ63" s="255"/>
      <c r="CQK63" s="255"/>
      <c r="CQL63" s="255"/>
      <c r="CQM63" s="255"/>
      <c r="CQN63" s="255"/>
      <c r="CQO63" s="255"/>
      <c r="CQP63" s="255"/>
      <c r="CQQ63" s="255"/>
      <c r="CQR63" s="255"/>
      <c r="CQS63" s="255"/>
      <c r="CQT63" s="255"/>
      <c r="CQU63" s="255"/>
      <c r="CQV63" s="255"/>
      <c r="CQW63" s="255"/>
      <c r="CQX63" s="255"/>
      <c r="CQY63" s="255"/>
      <c r="CQZ63" s="255"/>
      <c r="CRA63" s="255"/>
      <c r="CRB63" s="255"/>
      <c r="CRC63" s="255"/>
      <c r="CRD63" s="255"/>
      <c r="CRE63" s="255"/>
      <c r="CRF63" s="255"/>
      <c r="CRG63" s="255"/>
      <c r="CRH63" s="255"/>
      <c r="CRI63" s="255"/>
      <c r="CRJ63" s="255"/>
      <c r="CRK63" s="255"/>
      <c r="CRL63" s="255"/>
      <c r="CRM63" s="255"/>
      <c r="CRN63" s="255"/>
      <c r="CRO63" s="255"/>
      <c r="CRP63" s="255"/>
      <c r="CRQ63" s="255"/>
      <c r="CRR63" s="255"/>
      <c r="CRS63" s="255"/>
      <c r="CRT63" s="255"/>
      <c r="CRU63" s="255"/>
      <c r="CRV63" s="255"/>
      <c r="CRW63" s="255"/>
      <c r="CRX63" s="255"/>
      <c r="CRY63" s="255"/>
      <c r="CRZ63" s="255"/>
      <c r="CSA63" s="255"/>
      <c r="CSB63" s="255"/>
      <c r="CSC63" s="255"/>
      <c r="CSD63" s="255"/>
      <c r="CSE63" s="255"/>
      <c r="CSF63" s="255"/>
      <c r="CSG63" s="255"/>
      <c r="CSH63" s="255"/>
      <c r="CSI63" s="255"/>
      <c r="CSJ63" s="255"/>
      <c r="CSK63" s="255"/>
      <c r="CSL63" s="255"/>
      <c r="CSM63" s="255"/>
      <c r="CSN63" s="255"/>
      <c r="CSO63" s="255"/>
      <c r="CSP63" s="255"/>
      <c r="CSQ63" s="255"/>
      <c r="CSR63" s="255"/>
      <c r="CSS63" s="255"/>
      <c r="CST63" s="255"/>
      <c r="CSU63" s="255"/>
      <c r="CSV63" s="255"/>
      <c r="CSW63" s="255"/>
      <c r="CSX63" s="255"/>
      <c r="CSY63" s="255"/>
      <c r="CSZ63" s="255"/>
      <c r="CTA63" s="255"/>
      <c r="CTB63" s="255"/>
      <c r="CTC63" s="255"/>
      <c r="CTD63" s="255"/>
      <c r="CTE63" s="255"/>
      <c r="CTF63" s="255"/>
      <c r="CTG63" s="255"/>
      <c r="CTH63" s="255"/>
      <c r="CTI63" s="255"/>
      <c r="CTJ63" s="255"/>
      <c r="CTK63" s="255"/>
      <c r="CTL63" s="255"/>
      <c r="CTM63" s="255"/>
      <c r="CTN63" s="255"/>
      <c r="CTO63" s="255"/>
      <c r="CTP63" s="255"/>
      <c r="CTQ63" s="255"/>
      <c r="CTR63" s="255"/>
      <c r="CTS63" s="255"/>
      <c r="CTT63" s="255"/>
      <c r="CTU63" s="255"/>
      <c r="CTV63" s="255"/>
      <c r="CTW63" s="255"/>
      <c r="CTX63" s="255"/>
      <c r="CTY63" s="255"/>
      <c r="CTZ63" s="255"/>
      <c r="CUA63" s="255"/>
      <c r="CUB63" s="255"/>
      <c r="CUC63" s="255"/>
      <c r="CUD63" s="255"/>
      <c r="CUE63" s="255"/>
      <c r="CUF63" s="255"/>
      <c r="CUG63" s="255"/>
      <c r="CUH63" s="255"/>
      <c r="CUI63" s="255"/>
      <c r="CUJ63" s="255"/>
      <c r="CUK63" s="255"/>
      <c r="CUL63" s="255"/>
      <c r="CUM63" s="255"/>
      <c r="CUN63" s="255"/>
      <c r="CUO63" s="255"/>
      <c r="CUP63" s="255"/>
      <c r="CUQ63" s="255"/>
      <c r="CUR63" s="255"/>
      <c r="CUS63" s="255"/>
      <c r="CUT63" s="255"/>
      <c r="CUU63" s="255"/>
      <c r="CUV63" s="255"/>
      <c r="CUW63" s="255"/>
      <c r="CUX63" s="255"/>
      <c r="CUY63" s="255"/>
      <c r="CUZ63" s="255"/>
      <c r="CVA63" s="255"/>
      <c r="CVB63" s="255"/>
      <c r="CVC63" s="255"/>
      <c r="CVD63" s="255"/>
      <c r="CVE63" s="255"/>
      <c r="CVF63" s="255"/>
      <c r="CVG63" s="255"/>
      <c r="CVH63" s="255"/>
      <c r="CVI63" s="255"/>
      <c r="CVJ63" s="255"/>
      <c r="CVK63" s="255"/>
      <c r="CVL63" s="255"/>
      <c r="CVM63" s="255"/>
      <c r="CVN63" s="255"/>
      <c r="CVO63" s="255"/>
      <c r="CVP63" s="255"/>
      <c r="CVQ63" s="255"/>
      <c r="CVR63" s="255"/>
      <c r="CVS63" s="255"/>
      <c r="CVT63" s="255"/>
      <c r="CVU63" s="255"/>
      <c r="CVV63" s="255"/>
      <c r="CVW63" s="255"/>
      <c r="CVX63" s="255"/>
      <c r="CVY63" s="255"/>
      <c r="CVZ63" s="255"/>
      <c r="CWA63" s="255"/>
      <c r="CWB63" s="255"/>
      <c r="CWC63" s="255"/>
      <c r="CWD63" s="255"/>
      <c r="CWE63" s="255"/>
      <c r="CWF63" s="255"/>
      <c r="CWG63" s="255"/>
      <c r="CWH63" s="255"/>
      <c r="CWI63" s="255"/>
      <c r="CWJ63" s="255"/>
      <c r="CWK63" s="255"/>
      <c r="CWL63" s="255"/>
      <c r="CWM63" s="255"/>
      <c r="CWN63" s="255"/>
      <c r="CWO63" s="255"/>
      <c r="CWP63" s="255"/>
      <c r="CWQ63" s="255"/>
      <c r="CWR63" s="255"/>
      <c r="CWS63" s="255"/>
      <c r="CWT63" s="255"/>
      <c r="CWU63" s="255"/>
      <c r="CWV63" s="255"/>
      <c r="CWW63" s="255"/>
      <c r="CWX63" s="255"/>
      <c r="CWY63" s="255"/>
      <c r="CWZ63" s="255"/>
      <c r="CXA63" s="255"/>
      <c r="CXB63" s="255"/>
      <c r="CXC63" s="255"/>
      <c r="CXD63" s="255"/>
      <c r="CXE63" s="255"/>
      <c r="CXF63" s="255"/>
      <c r="CXG63" s="255"/>
      <c r="CXH63" s="255"/>
      <c r="CXI63" s="255"/>
      <c r="CXJ63" s="255"/>
      <c r="CXK63" s="255"/>
      <c r="CXL63" s="255"/>
      <c r="CXM63" s="255"/>
      <c r="CXN63" s="255"/>
      <c r="CXO63" s="255"/>
      <c r="CXP63" s="255"/>
      <c r="CXQ63" s="255"/>
      <c r="CXR63" s="255"/>
      <c r="CXS63" s="255"/>
      <c r="CXT63" s="255"/>
      <c r="CXU63" s="255"/>
      <c r="CXV63" s="255"/>
      <c r="CXW63" s="255"/>
      <c r="CXX63" s="255"/>
      <c r="CXY63" s="255"/>
      <c r="CXZ63" s="255"/>
      <c r="CYA63" s="255"/>
      <c r="CYB63" s="255"/>
      <c r="CYC63" s="255"/>
      <c r="CYD63" s="255"/>
      <c r="CYE63" s="255"/>
      <c r="CYF63" s="255"/>
      <c r="CYG63" s="255"/>
      <c r="CYH63" s="255"/>
      <c r="CYI63" s="255"/>
      <c r="CYJ63" s="255"/>
      <c r="CYK63" s="255"/>
      <c r="CYL63" s="255"/>
      <c r="CYM63" s="255"/>
      <c r="CYN63" s="255"/>
      <c r="CYO63" s="255"/>
      <c r="CYP63" s="255"/>
      <c r="CYQ63" s="255"/>
      <c r="CYR63" s="255"/>
      <c r="CYS63" s="255"/>
      <c r="CYT63" s="255"/>
      <c r="CYU63" s="255"/>
      <c r="CYV63" s="255"/>
      <c r="CYW63" s="255"/>
      <c r="CYX63" s="255"/>
      <c r="CYY63" s="255"/>
      <c r="CYZ63" s="255"/>
      <c r="CZA63" s="255"/>
      <c r="CZB63" s="255"/>
      <c r="CZC63" s="255"/>
      <c r="CZD63" s="255"/>
      <c r="CZE63" s="255"/>
      <c r="CZF63" s="255"/>
      <c r="CZG63" s="255"/>
      <c r="CZH63" s="255"/>
      <c r="CZI63" s="255"/>
      <c r="CZJ63" s="255"/>
      <c r="CZK63" s="255"/>
      <c r="CZL63" s="255"/>
      <c r="CZM63" s="255"/>
      <c r="CZN63" s="255"/>
      <c r="CZO63" s="255"/>
      <c r="CZP63" s="255"/>
      <c r="CZQ63" s="255"/>
      <c r="CZR63" s="255"/>
      <c r="CZS63" s="255"/>
      <c r="CZT63" s="255"/>
      <c r="CZU63" s="255"/>
      <c r="CZV63" s="255"/>
      <c r="CZW63" s="255"/>
      <c r="CZX63" s="255"/>
      <c r="CZY63" s="255"/>
      <c r="CZZ63" s="255"/>
      <c r="DAA63" s="255"/>
      <c r="DAB63" s="255"/>
      <c r="DAC63" s="255"/>
      <c r="DAD63" s="255"/>
      <c r="DAE63" s="255"/>
      <c r="DAF63" s="255"/>
      <c r="DAG63" s="255"/>
      <c r="DAH63" s="255"/>
      <c r="DAI63" s="255"/>
      <c r="DAJ63" s="255"/>
      <c r="DAK63" s="255"/>
      <c r="DAL63" s="255"/>
      <c r="DAM63" s="255"/>
      <c r="DAN63" s="255"/>
      <c r="DAO63" s="255"/>
      <c r="DAP63" s="255"/>
      <c r="DAQ63" s="255"/>
      <c r="DAR63" s="255"/>
      <c r="DAS63" s="255"/>
      <c r="DAT63" s="255"/>
      <c r="DAU63" s="255"/>
      <c r="DAV63" s="255"/>
      <c r="DAW63" s="255"/>
      <c r="DAX63" s="255"/>
      <c r="DAY63" s="255"/>
      <c r="DAZ63" s="255"/>
      <c r="DBA63" s="255"/>
      <c r="DBB63" s="255"/>
      <c r="DBC63" s="255"/>
      <c r="DBD63" s="255"/>
      <c r="DBE63" s="255"/>
      <c r="DBF63" s="255"/>
      <c r="DBG63" s="255"/>
      <c r="DBH63" s="255"/>
      <c r="DBI63" s="255"/>
      <c r="DBJ63" s="255"/>
      <c r="DBK63" s="255"/>
      <c r="DBL63" s="255"/>
      <c r="DBM63" s="255"/>
      <c r="DBN63" s="255"/>
      <c r="DBO63" s="255"/>
      <c r="DBP63" s="255"/>
      <c r="DBQ63" s="255"/>
      <c r="DBR63" s="255"/>
      <c r="DBS63" s="255"/>
      <c r="DBT63" s="255"/>
      <c r="DBU63" s="255"/>
      <c r="DBV63" s="255"/>
      <c r="DBW63" s="255"/>
      <c r="DBX63" s="255"/>
      <c r="DBY63" s="255"/>
      <c r="DBZ63" s="255"/>
      <c r="DCA63" s="255"/>
      <c r="DCB63" s="255"/>
      <c r="DCC63" s="255"/>
      <c r="DCD63" s="255"/>
      <c r="DCE63" s="255"/>
      <c r="DCF63" s="255"/>
      <c r="DCG63" s="255"/>
      <c r="DCH63" s="255"/>
      <c r="DCI63" s="255"/>
      <c r="DCJ63" s="255"/>
      <c r="DCK63" s="255"/>
      <c r="DCL63" s="255"/>
      <c r="DCM63" s="255"/>
      <c r="DCN63" s="255"/>
      <c r="DCO63" s="255"/>
      <c r="DCP63" s="255"/>
      <c r="DCQ63" s="255"/>
      <c r="DCR63" s="255"/>
      <c r="DCS63" s="255"/>
      <c r="DCT63" s="255"/>
      <c r="DCU63" s="255"/>
      <c r="DCV63" s="255"/>
      <c r="DCW63" s="255"/>
      <c r="DCX63" s="255"/>
      <c r="DCY63" s="255"/>
      <c r="DCZ63" s="255"/>
      <c r="DDA63" s="255"/>
      <c r="DDB63" s="255"/>
      <c r="DDC63" s="255"/>
      <c r="DDD63" s="255"/>
      <c r="DDE63" s="255"/>
      <c r="DDF63" s="255"/>
      <c r="DDG63" s="255"/>
      <c r="DDH63" s="255"/>
      <c r="DDI63" s="255"/>
      <c r="DDJ63" s="255"/>
      <c r="DDK63" s="255"/>
      <c r="DDL63" s="255"/>
      <c r="DDM63" s="255"/>
      <c r="DDN63" s="255"/>
      <c r="DDO63" s="255"/>
      <c r="DDP63" s="255"/>
      <c r="DDQ63" s="255"/>
      <c r="DDR63" s="255"/>
      <c r="DDS63" s="255"/>
      <c r="DDT63" s="255"/>
      <c r="DDU63" s="255"/>
      <c r="DDV63" s="255"/>
      <c r="DDW63" s="255"/>
      <c r="DDX63" s="255"/>
      <c r="DDY63" s="255"/>
      <c r="DDZ63" s="255"/>
      <c r="DEA63" s="255"/>
      <c r="DEB63" s="255"/>
      <c r="DEC63" s="255"/>
      <c r="DED63" s="255"/>
      <c r="DEE63" s="255"/>
      <c r="DEF63" s="255"/>
      <c r="DEG63" s="255"/>
      <c r="DEH63" s="255"/>
      <c r="DEI63" s="255"/>
      <c r="DEJ63" s="255"/>
      <c r="DEK63" s="255"/>
      <c r="DEL63" s="255"/>
      <c r="DEM63" s="255"/>
      <c r="DEN63" s="255"/>
      <c r="DEO63" s="255"/>
      <c r="DEP63" s="255"/>
      <c r="DEQ63" s="255"/>
      <c r="DER63" s="255"/>
      <c r="DES63" s="255"/>
      <c r="DET63" s="255"/>
      <c r="DEU63" s="255"/>
      <c r="DEV63" s="255"/>
      <c r="DEW63" s="255"/>
      <c r="DEX63" s="255"/>
      <c r="DEY63" s="255"/>
      <c r="DEZ63" s="255"/>
      <c r="DFA63" s="255"/>
      <c r="DFB63" s="255"/>
      <c r="DFC63" s="255"/>
      <c r="DFD63" s="255"/>
      <c r="DFE63" s="255"/>
      <c r="DFF63" s="255"/>
      <c r="DFG63" s="255"/>
      <c r="DFH63" s="255"/>
      <c r="DFI63" s="255"/>
      <c r="DFJ63" s="255"/>
      <c r="DFK63" s="255"/>
      <c r="DFL63" s="255"/>
      <c r="DFM63" s="255"/>
      <c r="DFN63" s="255"/>
      <c r="DFO63" s="255"/>
      <c r="DFP63" s="255"/>
      <c r="DFQ63" s="255"/>
      <c r="DFR63" s="255"/>
      <c r="DFS63" s="255"/>
      <c r="DFT63" s="255"/>
      <c r="DFU63" s="255"/>
      <c r="DFV63" s="255"/>
      <c r="DFW63" s="255"/>
      <c r="DFX63" s="255"/>
      <c r="DFY63" s="255"/>
      <c r="DFZ63" s="255"/>
      <c r="DGA63" s="255"/>
      <c r="DGB63" s="255"/>
      <c r="DGC63" s="255"/>
      <c r="DGD63" s="255"/>
      <c r="DGE63" s="255"/>
      <c r="DGF63" s="255"/>
      <c r="DGG63" s="255"/>
      <c r="DGH63" s="255"/>
      <c r="DGI63" s="255"/>
      <c r="DGJ63" s="255"/>
      <c r="DGK63" s="255"/>
      <c r="DGL63" s="255"/>
      <c r="DGM63" s="255"/>
      <c r="DGN63" s="255"/>
      <c r="DGO63" s="255"/>
      <c r="DGP63" s="255"/>
      <c r="DGQ63" s="255"/>
      <c r="DGR63" s="255"/>
      <c r="DGS63" s="255"/>
      <c r="DGT63" s="255"/>
      <c r="DGU63" s="255"/>
      <c r="DGV63" s="255"/>
      <c r="DGW63" s="255"/>
      <c r="DGX63" s="255"/>
      <c r="DGY63" s="255"/>
      <c r="DGZ63" s="255"/>
      <c r="DHA63" s="255"/>
      <c r="DHB63" s="255"/>
      <c r="DHC63" s="255"/>
      <c r="DHD63" s="255"/>
      <c r="DHE63" s="255"/>
      <c r="DHF63" s="255"/>
      <c r="DHG63" s="255"/>
      <c r="DHH63" s="255"/>
      <c r="DHI63" s="255"/>
      <c r="DHJ63" s="255"/>
      <c r="DHK63" s="255"/>
      <c r="DHL63" s="255"/>
      <c r="DHM63" s="255"/>
      <c r="DHN63" s="255"/>
      <c r="DHO63" s="255"/>
      <c r="DHP63" s="255"/>
      <c r="DHQ63" s="255"/>
      <c r="DHR63" s="255"/>
      <c r="DHS63" s="255"/>
      <c r="DHT63" s="255"/>
      <c r="DHU63" s="255"/>
      <c r="DHV63" s="255"/>
      <c r="DHW63" s="255"/>
      <c r="DHX63" s="255"/>
      <c r="DHY63" s="255"/>
      <c r="DHZ63" s="255"/>
      <c r="DIA63" s="255"/>
      <c r="DIB63" s="255"/>
      <c r="DIC63" s="255"/>
      <c r="DID63" s="255"/>
      <c r="DIE63" s="255"/>
      <c r="DIF63" s="255"/>
      <c r="DIG63" s="255"/>
      <c r="DIH63" s="255"/>
      <c r="DII63" s="255"/>
      <c r="DIJ63" s="255"/>
      <c r="DIK63" s="255"/>
      <c r="DIL63" s="255"/>
      <c r="DIM63" s="255"/>
      <c r="DIN63" s="255"/>
      <c r="DIO63" s="255"/>
      <c r="DIP63" s="255"/>
      <c r="DIQ63" s="255"/>
      <c r="DIR63" s="255"/>
      <c r="DIS63" s="255"/>
      <c r="DIT63" s="255"/>
      <c r="DIU63" s="255"/>
      <c r="DIV63" s="255"/>
      <c r="DIW63" s="255"/>
      <c r="DIX63" s="255"/>
      <c r="DIY63" s="255"/>
      <c r="DIZ63" s="255"/>
      <c r="DJA63" s="255"/>
      <c r="DJB63" s="255"/>
      <c r="DJC63" s="255"/>
      <c r="DJD63" s="255"/>
      <c r="DJE63" s="255"/>
      <c r="DJF63" s="255"/>
      <c r="DJG63" s="255"/>
      <c r="DJH63" s="255"/>
      <c r="DJI63" s="255"/>
      <c r="DJJ63" s="255"/>
      <c r="DJK63" s="255"/>
      <c r="DJL63" s="255"/>
      <c r="DJM63" s="255"/>
      <c r="DJN63" s="255"/>
      <c r="DJO63" s="255"/>
      <c r="DJP63" s="255"/>
      <c r="DJQ63" s="255"/>
      <c r="DJR63" s="255"/>
      <c r="DJS63" s="255"/>
      <c r="DJT63" s="255"/>
      <c r="DJU63" s="255"/>
      <c r="DJV63" s="255"/>
      <c r="DJW63" s="255"/>
      <c r="DJX63" s="255"/>
      <c r="DJY63" s="255"/>
      <c r="DJZ63" s="255"/>
      <c r="DKA63" s="255"/>
      <c r="DKB63" s="255"/>
      <c r="DKC63" s="255"/>
      <c r="DKD63" s="255"/>
      <c r="DKE63" s="255"/>
      <c r="DKF63" s="255"/>
      <c r="DKG63" s="255"/>
      <c r="DKH63" s="255"/>
      <c r="DKI63" s="255"/>
      <c r="DKJ63" s="255"/>
      <c r="DKK63" s="255"/>
      <c r="DKL63" s="255"/>
      <c r="DKM63" s="255"/>
      <c r="DKN63" s="255"/>
      <c r="DKO63" s="255"/>
      <c r="DKP63" s="255"/>
      <c r="DKQ63" s="255"/>
      <c r="DKR63" s="255"/>
      <c r="DKS63" s="255"/>
      <c r="DKT63" s="255"/>
      <c r="DKU63" s="255"/>
      <c r="DKV63" s="255"/>
      <c r="DKW63" s="255"/>
      <c r="DKX63" s="255"/>
      <c r="DKY63" s="255"/>
      <c r="DKZ63" s="255"/>
      <c r="DLA63" s="255"/>
      <c r="DLB63" s="255"/>
      <c r="DLC63" s="255"/>
      <c r="DLD63" s="255"/>
      <c r="DLE63" s="255"/>
      <c r="DLF63" s="255"/>
      <c r="DLG63" s="255"/>
      <c r="DLH63" s="255"/>
      <c r="DLI63" s="255"/>
      <c r="DLJ63" s="255"/>
      <c r="DLK63" s="255"/>
      <c r="DLL63" s="255"/>
      <c r="DLM63" s="255"/>
      <c r="DLN63" s="255"/>
      <c r="DLO63" s="255"/>
      <c r="DLP63" s="255"/>
      <c r="DLQ63" s="255"/>
      <c r="DLR63" s="255"/>
      <c r="DLS63" s="255"/>
      <c r="DLT63" s="255"/>
      <c r="DLU63" s="255"/>
      <c r="DLV63" s="255"/>
      <c r="DLW63" s="255"/>
      <c r="DLX63" s="255"/>
      <c r="DLY63" s="255"/>
      <c r="DLZ63" s="255"/>
      <c r="DMA63" s="255"/>
      <c r="DMB63" s="255"/>
      <c r="DMC63" s="255"/>
      <c r="DMD63" s="255"/>
      <c r="DME63" s="255"/>
      <c r="DMF63" s="255"/>
      <c r="DMG63" s="255"/>
      <c r="DMH63" s="255"/>
      <c r="DMI63" s="255"/>
      <c r="DMJ63" s="255"/>
      <c r="DMK63" s="255"/>
      <c r="DML63" s="255"/>
      <c r="DMM63" s="255"/>
      <c r="DMN63" s="255"/>
      <c r="DMO63" s="255"/>
      <c r="DMP63" s="255"/>
      <c r="DMQ63" s="255"/>
      <c r="DMR63" s="255"/>
      <c r="DMS63" s="255"/>
      <c r="DMT63" s="255"/>
      <c r="DMU63" s="255"/>
      <c r="DMV63" s="255"/>
      <c r="DMW63" s="255"/>
      <c r="DMX63" s="255"/>
      <c r="DMY63" s="255"/>
      <c r="DMZ63" s="255"/>
      <c r="DNA63" s="255"/>
      <c r="DNB63" s="255"/>
      <c r="DNC63" s="255"/>
      <c r="DND63" s="255"/>
      <c r="DNE63" s="255"/>
      <c r="DNF63" s="255"/>
      <c r="DNG63" s="255"/>
      <c r="DNH63" s="255"/>
      <c r="DNI63" s="255"/>
      <c r="DNJ63" s="255"/>
      <c r="DNK63" s="255"/>
      <c r="DNL63" s="255"/>
      <c r="DNM63" s="255"/>
      <c r="DNN63" s="255"/>
      <c r="DNO63" s="255"/>
      <c r="DNP63" s="255"/>
      <c r="DNQ63" s="255"/>
      <c r="DNR63" s="255"/>
      <c r="DNS63" s="255"/>
      <c r="DNT63" s="255"/>
      <c r="DNU63" s="255"/>
      <c r="DNV63" s="255"/>
      <c r="DNW63" s="255"/>
      <c r="DNX63" s="255"/>
      <c r="DNY63" s="255"/>
      <c r="DNZ63" s="255"/>
      <c r="DOA63" s="255"/>
      <c r="DOB63" s="255"/>
      <c r="DOC63" s="255"/>
      <c r="DOD63" s="255"/>
      <c r="DOE63" s="255"/>
      <c r="DOF63" s="255"/>
      <c r="DOG63" s="255"/>
      <c r="DOH63" s="255"/>
      <c r="DOI63" s="255"/>
      <c r="DOJ63" s="255"/>
      <c r="DOK63" s="255"/>
      <c r="DOL63" s="255"/>
      <c r="DOM63" s="255"/>
      <c r="DON63" s="255"/>
      <c r="DOO63" s="255"/>
      <c r="DOP63" s="255"/>
      <c r="DOQ63" s="255"/>
      <c r="DOR63" s="255"/>
      <c r="DOS63" s="255"/>
      <c r="DOT63" s="255"/>
      <c r="DOU63" s="255"/>
      <c r="DOV63" s="255"/>
      <c r="DOW63" s="255"/>
      <c r="DOX63" s="255"/>
      <c r="DOY63" s="255"/>
      <c r="DOZ63" s="255"/>
      <c r="DPA63" s="255"/>
      <c r="DPB63" s="255"/>
      <c r="DPC63" s="255"/>
      <c r="DPD63" s="255"/>
      <c r="DPE63" s="255"/>
      <c r="DPF63" s="255"/>
      <c r="DPG63" s="255"/>
      <c r="DPH63" s="255"/>
      <c r="DPI63" s="255"/>
      <c r="DPJ63" s="255"/>
      <c r="DPK63" s="255"/>
      <c r="DPL63" s="255"/>
      <c r="DPM63" s="255"/>
      <c r="DPN63" s="255"/>
      <c r="DPO63" s="255"/>
      <c r="DPP63" s="255"/>
      <c r="DPQ63" s="255"/>
      <c r="DPR63" s="255"/>
      <c r="DPS63" s="255"/>
      <c r="DPT63" s="255"/>
      <c r="DPU63" s="255"/>
      <c r="DPV63" s="255"/>
      <c r="DPW63" s="255"/>
      <c r="DPX63" s="255"/>
      <c r="DPY63" s="255"/>
      <c r="DPZ63" s="255"/>
      <c r="DQA63" s="255"/>
      <c r="DQB63" s="255"/>
      <c r="DQC63" s="255"/>
      <c r="DQD63" s="255"/>
      <c r="DQE63" s="255"/>
      <c r="DQF63" s="255"/>
      <c r="DQG63" s="255"/>
      <c r="DQH63" s="255"/>
      <c r="DQI63" s="255"/>
      <c r="DQJ63" s="255"/>
      <c r="DQK63" s="255"/>
      <c r="DQL63" s="255"/>
      <c r="DQM63" s="255"/>
      <c r="DQN63" s="255"/>
      <c r="DQO63" s="255"/>
      <c r="DQP63" s="255"/>
      <c r="DQQ63" s="255"/>
      <c r="DQR63" s="255"/>
      <c r="DQS63" s="255"/>
      <c r="DQT63" s="255"/>
      <c r="DQU63" s="255"/>
      <c r="DQV63" s="255"/>
      <c r="DQW63" s="255"/>
      <c r="DQX63" s="255"/>
      <c r="DQY63" s="255"/>
      <c r="DQZ63" s="255"/>
      <c r="DRA63" s="255"/>
      <c r="DRB63" s="255"/>
      <c r="DRC63" s="255"/>
      <c r="DRD63" s="255"/>
      <c r="DRE63" s="255"/>
      <c r="DRF63" s="255"/>
      <c r="DRG63" s="255"/>
      <c r="DRH63" s="255"/>
      <c r="DRI63" s="255"/>
      <c r="DRJ63" s="255"/>
      <c r="DRK63" s="255"/>
      <c r="DRL63" s="255"/>
      <c r="DRM63" s="255"/>
      <c r="DRN63" s="255"/>
      <c r="DRO63" s="255"/>
      <c r="DRP63" s="255"/>
      <c r="DRQ63" s="255"/>
      <c r="DRR63" s="255"/>
      <c r="DRS63" s="255"/>
      <c r="DRT63" s="255"/>
      <c r="DRU63" s="255"/>
      <c r="DRV63" s="255"/>
      <c r="DRW63" s="255"/>
      <c r="DRX63" s="255"/>
      <c r="DRY63" s="255"/>
      <c r="DRZ63" s="255"/>
      <c r="DSA63" s="255"/>
      <c r="DSB63" s="255"/>
      <c r="DSC63" s="255"/>
      <c r="DSD63" s="255"/>
      <c r="DSE63" s="255"/>
      <c r="DSF63" s="255"/>
      <c r="DSG63" s="255"/>
      <c r="DSH63" s="255"/>
      <c r="DSI63" s="255"/>
      <c r="DSJ63" s="255"/>
      <c r="DSK63" s="255"/>
      <c r="DSL63" s="255"/>
      <c r="DSM63" s="255"/>
      <c r="DSN63" s="255"/>
      <c r="DSO63" s="255"/>
      <c r="DSP63" s="255"/>
      <c r="DSQ63" s="255"/>
      <c r="DSR63" s="255"/>
      <c r="DSS63" s="255"/>
      <c r="DST63" s="255"/>
      <c r="DSU63" s="255"/>
      <c r="DSV63" s="255"/>
      <c r="DSW63" s="255"/>
      <c r="DSX63" s="255"/>
      <c r="DSY63" s="255"/>
      <c r="DSZ63" s="255"/>
      <c r="DTA63" s="255"/>
      <c r="DTB63" s="255"/>
      <c r="DTC63" s="255"/>
      <c r="DTD63" s="255"/>
      <c r="DTE63" s="255"/>
      <c r="DTF63" s="255"/>
      <c r="DTG63" s="255"/>
      <c r="DTH63" s="255"/>
      <c r="DTI63" s="255"/>
      <c r="DTJ63" s="255"/>
      <c r="DTK63" s="255"/>
      <c r="DTL63" s="255"/>
      <c r="DTM63" s="255"/>
      <c r="DTN63" s="255"/>
      <c r="DTO63" s="255"/>
      <c r="DTP63" s="255"/>
      <c r="DTQ63" s="255"/>
      <c r="DTR63" s="255"/>
      <c r="DTS63" s="255"/>
      <c r="DTT63" s="255"/>
      <c r="DTU63" s="255"/>
      <c r="DTV63" s="255"/>
      <c r="DTW63" s="255"/>
      <c r="DTX63" s="255"/>
      <c r="DTY63" s="255"/>
      <c r="DTZ63" s="255"/>
      <c r="DUA63" s="255"/>
      <c r="DUB63" s="255"/>
      <c r="DUC63" s="255"/>
      <c r="DUD63" s="255"/>
      <c r="DUE63" s="255"/>
      <c r="DUF63" s="255"/>
      <c r="DUG63" s="255"/>
      <c r="DUH63" s="255"/>
      <c r="DUI63" s="255"/>
      <c r="DUJ63" s="255"/>
      <c r="DUK63" s="255"/>
      <c r="DUL63" s="255"/>
      <c r="DUM63" s="255"/>
      <c r="DUN63" s="255"/>
      <c r="DUO63" s="255"/>
      <c r="DUP63" s="255"/>
      <c r="DUQ63" s="255"/>
      <c r="DUR63" s="255"/>
      <c r="DUS63" s="255"/>
      <c r="DUT63" s="255"/>
      <c r="DUU63" s="255"/>
      <c r="DUV63" s="255"/>
      <c r="DUW63" s="255"/>
      <c r="DUX63" s="255"/>
      <c r="DUY63" s="255"/>
      <c r="DUZ63" s="255"/>
      <c r="DVA63" s="255"/>
      <c r="DVB63" s="255"/>
      <c r="DVC63" s="255"/>
      <c r="DVD63" s="255"/>
      <c r="DVE63" s="255"/>
      <c r="DVF63" s="255"/>
      <c r="DVG63" s="255"/>
      <c r="DVH63" s="255"/>
      <c r="DVI63" s="255"/>
      <c r="DVJ63" s="255"/>
      <c r="DVK63" s="255"/>
      <c r="DVL63" s="255"/>
      <c r="DVM63" s="255"/>
      <c r="DVN63" s="255"/>
      <c r="DVO63" s="255"/>
      <c r="DVP63" s="255"/>
      <c r="DVQ63" s="255"/>
      <c r="DVR63" s="255"/>
      <c r="DVS63" s="255"/>
      <c r="DVT63" s="255"/>
      <c r="DVU63" s="255"/>
      <c r="DVV63" s="255"/>
      <c r="DVW63" s="255"/>
      <c r="DVX63" s="255"/>
      <c r="DVY63" s="255"/>
      <c r="DVZ63" s="255"/>
      <c r="DWA63" s="255"/>
      <c r="DWB63" s="255"/>
      <c r="DWC63" s="255"/>
      <c r="DWD63" s="255"/>
      <c r="DWE63" s="255"/>
      <c r="DWF63" s="255"/>
      <c r="DWG63" s="255"/>
      <c r="DWH63" s="255"/>
      <c r="DWI63" s="255"/>
      <c r="DWJ63" s="255"/>
      <c r="DWK63" s="255"/>
      <c r="DWL63" s="255"/>
      <c r="DWM63" s="255"/>
      <c r="DWN63" s="255"/>
      <c r="DWO63" s="255"/>
      <c r="DWP63" s="255"/>
      <c r="DWQ63" s="255"/>
      <c r="DWR63" s="255"/>
      <c r="DWS63" s="255"/>
      <c r="DWT63" s="255"/>
      <c r="DWU63" s="255"/>
      <c r="DWV63" s="255"/>
      <c r="DWW63" s="255"/>
      <c r="DWX63" s="255"/>
      <c r="DWY63" s="255"/>
      <c r="DWZ63" s="255"/>
      <c r="DXA63" s="255"/>
      <c r="DXB63" s="255"/>
      <c r="DXC63" s="255"/>
      <c r="DXD63" s="255"/>
      <c r="DXE63" s="255"/>
      <c r="DXF63" s="255"/>
      <c r="DXG63" s="255"/>
      <c r="DXH63" s="255"/>
      <c r="DXI63" s="255"/>
      <c r="DXJ63" s="255"/>
      <c r="DXK63" s="255"/>
      <c r="DXL63" s="255"/>
      <c r="DXM63" s="255"/>
      <c r="DXN63" s="255"/>
      <c r="DXO63" s="255"/>
      <c r="DXP63" s="255"/>
      <c r="DXQ63" s="255"/>
      <c r="DXR63" s="255"/>
      <c r="DXS63" s="255"/>
      <c r="DXT63" s="255"/>
      <c r="DXU63" s="255"/>
      <c r="DXV63" s="255"/>
      <c r="DXW63" s="255"/>
      <c r="DXX63" s="255"/>
      <c r="DXY63" s="255"/>
      <c r="DXZ63" s="255"/>
      <c r="DYA63" s="255"/>
      <c r="DYB63" s="255"/>
      <c r="DYC63" s="255"/>
      <c r="DYD63" s="255"/>
      <c r="DYE63" s="255"/>
      <c r="DYF63" s="255"/>
      <c r="DYG63" s="255"/>
      <c r="DYH63" s="255"/>
      <c r="DYI63" s="255"/>
      <c r="DYJ63" s="255"/>
      <c r="DYK63" s="255"/>
      <c r="DYL63" s="255"/>
      <c r="DYM63" s="255"/>
      <c r="DYN63" s="255"/>
      <c r="DYO63" s="255"/>
      <c r="DYP63" s="255"/>
      <c r="DYQ63" s="255"/>
      <c r="DYR63" s="255"/>
      <c r="DYS63" s="255"/>
      <c r="DYT63" s="255"/>
      <c r="DYU63" s="255"/>
      <c r="DYV63" s="255"/>
      <c r="DYW63" s="255"/>
      <c r="DYX63" s="255"/>
      <c r="DYY63" s="255"/>
      <c r="DYZ63" s="255"/>
      <c r="DZA63" s="255"/>
      <c r="DZB63" s="255"/>
      <c r="DZC63" s="255"/>
      <c r="DZD63" s="255"/>
      <c r="DZE63" s="255"/>
      <c r="DZF63" s="255"/>
      <c r="DZG63" s="255"/>
      <c r="DZH63" s="255"/>
      <c r="DZI63" s="255"/>
      <c r="DZJ63" s="255"/>
      <c r="DZK63" s="255"/>
      <c r="DZL63" s="255"/>
      <c r="DZM63" s="255"/>
      <c r="DZN63" s="255"/>
      <c r="DZO63" s="255"/>
      <c r="DZP63" s="255"/>
      <c r="DZQ63" s="255"/>
      <c r="DZR63" s="255"/>
      <c r="DZS63" s="255"/>
      <c r="DZT63" s="255"/>
      <c r="DZU63" s="255"/>
      <c r="DZV63" s="255"/>
      <c r="DZW63" s="255"/>
      <c r="DZX63" s="255"/>
      <c r="DZY63" s="255"/>
      <c r="DZZ63" s="255"/>
      <c r="EAA63" s="255"/>
      <c r="EAB63" s="255"/>
      <c r="EAC63" s="255"/>
      <c r="EAD63" s="255"/>
      <c r="EAE63" s="255"/>
      <c r="EAF63" s="255"/>
      <c r="EAG63" s="255"/>
      <c r="EAH63" s="255"/>
      <c r="EAI63" s="255"/>
      <c r="EAJ63" s="255"/>
      <c r="EAK63" s="255"/>
      <c r="EAL63" s="255"/>
      <c r="EAM63" s="255"/>
      <c r="EAN63" s="255"/>
      <c r="EAO63" s="255"/>
      <c r="EAP63" s="255"/>
      <c r="EAQ63" s="255"/>
      <c r="EAR63" s="255"/>
      <c r="EAS63" s="255"/>
      <c r="EAT63" s="255"/>
      <c r="EAU63" s="255"/>
      <c r="EAV63" s="255"/>
      <c r="EAW63" s="255"/>
      <c r="EAX63" s="255"/>
      <c r="EAY63" s="255"/>
      <c r="EAZ63" s="255"/>
      <c r="EBA63" s="255"/>
      <c r="EBB63" s="255"/>
      <c r="EBC63" s="255"/>
      <c r="EBD63" s="255"/>
      <c r="EBE63" s="255"/>
      <c r="EBF63" s="255"/>
      <c r="EBG63" s="255"/>
      <c r="EBH63" s="255"/>
      <c r="EBI63" s="255"/>
      <c r="EBJ63" s="255"/>
      <c r="EBK63" s="255"/>
      <c r="EBL63" s="255"/>
      <c r="EBM63" s="255"/>
      <c r="EBN63" s="255"/>
      <c r="EBO63" s="255"/>
      <c r="EBP63" s="255"/>
      <c r="EBQ63" s="255"/>
      <c r="EBR63" s="255"/>
      <c r="EBS63" s="255"/>
      <c r="EBT63" s="255"/>
      <c r="EBU63" s="255"/>
      <c r="EBV63" s="255"/>
      <c r="EBW63" s="255"/>
      <c r="EBX63" s="255"/>
      <c r="EBY63" s="255"/>
      <c r="EBZ63" s="255"/>
      <c r="ECA63" s="255"/>
      <c r="ECB63" s="255"/>
      <c r="ECC63" s="255"/>
      <c r="ECD63" s="255"/>
      <c r="ECE63" s="255"/>
      <c r="ECF63" s="255"/>
      <c r="ECG63" s="255"/>
      <c r="ECH63" s="255"/>
      <c r="ECI63" s="255"/>
      <c r="ECJ63" s="255"/>
      <c r="ECK63" s="255"/>
      <c r="ECL63" s="255"/>
      <c r="ECM63" s="255"/>
      <c r="ECN63" s="255"/>
      <c r="ECO63" s="255"/>
      <c r="ECP63" s="255"/>
      <c r="ECQ63" s="255"/>
      <c r="ECR63" s="255"/>
      <c r="ECS63" s="255"/>
      <c r="ECT63" s="255"/>
      <c r="ECU63" s="255"/>
      <c r="ECV63" s="255"/>
      <c r="ECW63" s="255"/>
      <c r="ECX63" s="255"/>
      <c r="ECY63" s="255"/>
      <c r="ECZ63" s="255"/>
      <c r="EDA63" s="255"/>
      <c r="EDB63" s="255"/>
      <c r="EDC63" s="255"/>
      <c r="EDD63" s="255"/>
      <c r="EDE63" s="255"/>
      <c r="EDF63" s="255"/>
      <c r="EDG63" s="255"/>
      <c r="EDH63" s="255"/>
      <c r="EDI63" s="255"/>
      <c r="EDJ63" s="255"/>
      <c r="EDK63" s="255"/>
      <c r="EDL63" s="255"/>
      <c r="EDM63" s="255"/>
      <c r="EDN63" s="255"/>
      <c r="EDO63" s="255"/>
      <c r="EDP63" s="255"/>
      <c r="EDQ63" s="255"/>
      <c r="EDR63" s="255"/>
      <c r="EDS63" s="255"/>
      <c r="EDT63" s="255"/>
      <c r="EDU63" s="255"/>
      <c r="EDV63" s="255"/>
      <c r="EDW63" s="255"/>
      <c r="EDX63" s="255"/>
      <c r="EDY63" s="255"/>
      <c r="EDZ63" s="255"/>
      <c r="EEA63" s="255"/>
      <c r="EEB63" s="255"/>
      <c r="EEC63" s="255"/>
      <c r="EED63" s="255"/>
      <c r="EEE63" s="255"/>
      <c r="EEF63" s="255"/>
      <c r="EEG63" s="255"/>
      <c r="EEH63" s="255"/>
      <c r="EEI63" s="255"/>
      <c r="EEJ63" s="255"/>
      <c r="EEK63" s="255"/>
      <c r="EEL63" s="255"/>
      <c r="EEM63" s="255"/>
      <c r="EEN63" s="255"/>
      <c r="EEO63" s="255"/>
      <c r="EEP63" s="255"/>
      <c r="EEQ63" s="255"/>
      <c r="EER63" s="255"/>
      <c r="EES63" s="255"/>
      <c r="EET63" s="255"/>
      <c r="EEU63" s="255"/>
      <c r="EEV63" s="255"/>
      <c r="EEW63" s="255"/>
      <c r="EEX63" s="255"/>
      <c r="EEY63" s="255"/>
      <c r="EEZ63" s="255"/>
      <c r="EFA63" s="255"/>
      <c r="EFB63" s="255"/>
      <c r="EFC63" s="255"/>
      <c r="EFD63" s="255"/>
      <c r="EFE63" s="255"/>
      <c r="EFF63" s="255"/>
      <c r="EFG63" s="255"/>
      <c r="EFH63" s="255"/>
      <c r="EFI63" s="255"/>
      <c r="EFJ63" s="255"/>
      <c r="EFK63" s="255"/>
      <c r="EFL63" s="255"/>
      <c r="EFM63" s="255"/>
      <c r="EFN63" s="255"/>
      <c r="EFO63" s="255"/>
      <c r="EFP63" s="255"/>
      <c r="EFQ63" s="255"/>
      <c r="EFR63" s="255"/>
      <c r="EFS63" s="255"/>
      <c r="EFT63" s="255"/>
      <c r="EFU63" s="255"/>
      <c r="EFV63" s="255"/>
      <c r="EFW63" s="255"/>
      <c r="EFX63" s="255"/>
      <c r="EFY63" s="255"/>
      <c r="EFZ63" s="255"/>
      <c r="EGA63" s="255"/>
      <c r="EGB63" s="255"/>
      <c r="EGC63" s="255"/>
      <c r="EGD63" s="255"/>
      <c r="EGE63" s="255"/>
      <c r="EGF63" s="255"/>
      <c r="EGG63" s="255"/>
      <c r="EGH63" s="255"/>
      <c r="EGI63" s="255"/>
      <c r="EGJ63" s="255"/>
      <c r="EGK63" s="255"/>
      <c r="EGL63" s="255"/>
      <c r="EGM63" s="255"/>
      <c r="EGN63" s="255"/>
      <c r="EGO63" s="255"/>
      <c r="EGP63" s="255"/>
      <c r="EGQ63" s="255"/>
      <c r="EGR63" s="255"/>
      <c r="EGS63" s="255"/>
      <c r="EGT63" s="255"/>
      <c r="EGU63" s="255"/>
      <c r="EGV63" s="255"/>
      <c r="EGW63" s="255"/>
      <c r="EGX63" s="255"/>
      <c r="EGY63" s="255"/>
      <c r="EGZ63" s="255"/>
      <c r="EHA63" s="255"/>
      <c r="EHB63" s="255"/>
      <c r="EHC63" s="255"/>
      <c r="EHD63" s="255"/>
      <c r="EHE63" s="255"/>
      <c r="EHF63" s="255"/>
      <c r="EHG63" s="255"/>
      <c r="EHH63" s="255"/>
      <c r="EHI63" s="255"/>
      <c r="EHJ63" s="255"/>
      <c r="EHK63" s="255"/>
      <c r="EHL63" s="255"/>
      <c r="EHM63" s="255"/>
      <c r="EHN63" s="255"/>
      <c r="EHO63" s="255"/>
      <c r="EHP63" s="255"/>
      <c r="EHQ63" s="255"/>
      <c r="EHR63" s="255"/>
      <c r="EHS63" s="255"/>
      <c r="EHT63" s="255"/>
      <c r="EHU63" s="255"/>
      <c r="EHV63" s="255"/>
      <c r="EHW63" s="255"/>
      <c r="EHX63" s="255"/>
      <c r="EHY63" s="255"/>
      <c r="EHZ63" s="255"/>
      <c r="EIA63" s="255"/>
      <c r="EIB63" s="255"/>
      <c r="EIC63" s="255"/>
      <c r="EID63" s="255"/>
      <c r="EIE63" s="255"/>
      <c r="EIF63" s="255"/>
      <c r="EIG63" s="255"/>
      <c r="EIH63" s="255"/>
      <c r="EII63" s="255"/>
      <c r="EIJ63" s="255"/>
      <c r="EIK63" s="255"/>
      <c r="EIL63" s="255"/>
      <c r="EIM63" s="255"/>
      <c r="EIN63" s="255"/>
      <c r="EIO63" s="255"/>
      <c r="EIP63" s="255"/>
      <c r="EIQ63" s="255"/>
      <c r="EIR63" s="255"/>
      <c r="EIS63" s="255"/>
      <c r="EIT63" s="255"/>
      <c r="EIU63" s="255"/>
      <c r="EIV63" s="255"/>
      <c r="EIW63" s="255"/>
      <c r="EIX63" s="255"/>
      <c r="EIY63" s="255"/>
      <c r="EIZ63" s="255"/>
      <c r="EJA63" s="255"/>
      <c r="EJB63" s="255"/>
      <c r="EJC63" s="255"/>
      <c r="EJD63" s="255"/>
      <c r="EJE63" s="255"/>
      <c r="EJF63" s="255"/>
      <c r="EJG63" s="255"/>
      <c r="EJH63" s="255"/>
      <c r="EJI63" s="255"/>
      <c r="EJJ63" s="255"/>
      <c r="EJK63" s="255"/>
      <c r="EJL63" s="255"/>
      <c r="EJM63" s="255"/>
      <c r="EJN63" s="255"/>
      <c r="EJO63" s="255"/>
      <c r="EJP63" s="255"/>
      <c r="EJQ63" s="255"/>
      <c r="EJR63" s="255"/>
      <c r="EJS63" s="255"/>
      <c r="EJT63" s="255"/>
      <c r="EJU63" s="255"/>
      <c r="EJV63" s="255"/>
      <c r="EJW63" s="255"/>
      <c r="EJX63" s="255"/>
      <c r="EJY63" s="255"/>
      <c r="EJZ63" s="255"/>
      <c r="EKA63" s="255"/>
      <c r="EKB63" s="255"/>
      <c r="EKC63" s="255"/>
      <c r="EKD63" s="255"/>
      <c r="EKE63" s="255"/>
      <c r="EKF63" s="255"/>
      <c r="EKG63" s="255"/>
      <c r="EKH63" s="255"/>
      <c r="EKI63" s="255"/>
      <c r="EKJ63" s="255"/>
      <c r="EKK63" s="255"/>
      <c r="EKL63" s="255"/>
      <c r="EKM63" s="255"/>
      <c r="EKN63" s="255"/>
      <c r="EKO63" s="255"/>
      <c r="EKP63" s="255"/>
      <c r="EKQ63" s="255"/>
      <c r="EKR63" s="255"/>
      <c r="EKS63" s="255"/>
      <c r="EKT63" s="255"/>
      <c r="EKU63" s="255"/>
      <c r="EKV63" s="255"/>
      <c r="EKW63" s="255"/>
      <c r="EKX63" s="255"/>
      <c r="EKY63" s="255"/>
      <c r="EKZ63" s="255"/>
      <c r="ELA63" s="255"/>
      <c r="ELB63" s="255"/>
      <c r="ELC63" s="255"/>
      <c r="ELD63" s="255"/>
      <c r="ELE63" s="255"/>
      <c r="ELF63" s="255"/>
      <c r="ELG63" s="255"/>
      <c r="ELH63" s="255"/>
      <c r="ELI63" s="255"/>
      <c r="ELJ63" s="255"/>
      <c r="ELK63" s="255"/>
      <c r="ELL63" s="255"/>
      <c r="ELM63" s="255"/>
      <c r="ELN63" s="255"/>
      <c r="ELO63" s="255"/>
      <c r="ELP63" s="255"/>
      <c r="ELQ63" s="255"/>
      <c r="ELR63" s="255"/>
      <c r="ELS63" s="255"/>
      <c r="ELT63" s="255"/>
      <c r="ELU63" s="255"/>
      <c r="ELV63" s="255"/>
      <c r="ELW63" s="255"/>
      <c r="ELX63" s="255"/>
      <c r="ELY63" s="255"/>
      <c r="ELZ63" s="255"/>
      <c r="EMA63" s="255"/>
      <c r="EMB63" s="255"/>
      <c r="EMC63" s="255"/>
      <c r="EMD63" s="255"/>
      <c r="EME63" s="255"/>
      <c r="EMF63" s="255"/>
      <c r="EMG63" s="255"/>
      <c r="EMH63" s="255"/>
      <c r="EMI63" s="255"/>
      <c r="EMJ63" s="255"/>
      <c r="EMK63" s="255"/>
      <c r="EML63" s="255"/>
      <c r="EMM63" s="255"/>
      <c r="EMN63" s="255"/>
      <c r="EMO63" s="255"/>
      <c r="EMP63" s="255"/>
      <c r="EMQ63" s="255"/>
      <c r="EMR63" s="255"/>
      <c r="EMS63" s="255"/>
      <c r="EMT63" s="255"/>
      <c r="EMU63" s="255"/>
      <c r="EMV63" s="255"/>
      <c r="EMW63" s="255"/>
      <c r="EMX63" s="255"/>
      <c r="EMY63" s="255"/>
      <c r="EMZ63" s="255"/>
      <c r="ENA63" s="255"/>
      <c r="ENB63" s="255"/>
      <c r="ENC63" s="255"/>
      <c r="END63" s="255"/>
      <c r="ENE63" s="255"/>
      <c r="ENF63" s="255"/>
      <c r="ENG63" s="255"/>
      <c r="ENH63" s="255"/>
      <c r="ENI63" s="255"/>
      <c r="ENJ63" s="255"/>
      <c r="ENK63" s="255"/>
      <c r="ENL63" s="255"/>
      <c r="ENM63" s="255"/>
      <c r="ENN63" s="255"/>
      <c r="ENO63" s="255"/>
      <c r="ENP63" s="255"/>
      <c r="ENQ63" s="255"/>
      <c r="ENR63" s="255"/>
      <c r="ENS63" s="255"/>
      <c r="ENT63" s="255"/>
      <c r="ENU63" s="255"/>
      <c r="ENV63" s="255"/>
      <c r="ENW63" s="255"/>
      <c r="ENX63" s="255"/>
      <c r="ENY63" s="255"/>
      <c r="ENZ63" s="255"/>
      <c r="EOA63" s="255"/>
      <c r="EOB63" s="255"/>
      <c r="EOC63" s="255"/>
      <c r="EOD63" s="255"/>
      <c r="EOE63" s="255"/>
      <c r="EOF63" s="255"/>
      <c r="EOG63" s="255"/>
      <c r="EOH63" s="255"/>
      <c r="EOI63" s="255"/>
      <c r="EOJ63" s="255"/>
      <c r="EOK63" s="255"/>
      <c r="EOL63" s="255"/>
      <c r="EOM63" s="255"/>
      <c r="EON63" s="255"/>
      <c r="EOO63" s="255"/>
      <c r="EOP63" s="255"/>
      <c r="EOQ63" s="255"/>
      <c r="EOR63" s="255"/>
      <c r="EOS63" s="255"/>
      <c r="EOT63" s="255"/>
      <c r="EOU63" s="255"/>
      <c r="EOV63" s="255"/>
      <c r="EOW63" s="255"/>
      <c r="EOX63" s="255"/>
      <c r="EOY63" s="255"/>
      <c r="EOZ63" s="255"/>
      <c r="EPA63" s="255"/>
      <c r="EPB63" s="255"/>
      <c r="EPC63" s="255"/>
      <c r="EPD63" s="255"/>
      <c r="EPE63" s="255"/>
      <c r="EPF63" s="255"/>
      <c r="EPG63" s="255"/>
      <c r="EPH63" s="255"/>
      <c r="EPI63" s="255"/>
      <c r="EPJ63" s="255"/>
      <c r="EPK63" s="255"/>
      <c r="EPL63" s="255"/>
      <c r="EPM63" s="255"/>
      <c r="EPN63" s="255"/>
      <c r="EPO63" s="255"/>
      <c r="EPP63" s="255"/>
      <c r="EPQ63" s="255"/>
      <c r="EPR63" s="255"/>
      <c r="EPS63" s="255"/>
      <c r="EPT63" s="255"/>
      <c r="EPU63" s="255"/>
      <c r="EPV63" s="255"/>
      <c r="EPW63" s="255"/>
      <c r="EPX63" s="255"/>
      <c r="EPY63" s="255"/>
      <c r="EPZ63" s="255"/>
      <c r="EQA63" s="255"/>
      <c r="EQB63" s="255"/>
      <c r="EQC63" s="255"/>
      <c r="EQD63" s="255"/>
      <c r="EQE63" s="255"/>
      <c r="EQF63" s="255"/>
      <c r="EQG63" s="255"/>
      <c r="EQH63" s="255"/>
      <c r="EQI63" s="255"/>
      <c r="EQJ63" s="255"/>
      <c r="EQK63" s="255"/>
      <c r="EQL63" s="255"/>
      <c r="EQM63" s="255"/>
      <c r="EQN63" s="255"/>
      <c r="EQO63" s="255"/>
      <c r="EQP63" s="255"/>
      <c r="EQQ63" s="255"/>
      <c r="EQR63" s="255"/>
      <c r="EQS63" s="255"/>
      <c r="EQT63" s="255"/>
      <c r="EQU63" s="255"/>
      <c r="EQV63" s="255"/>
      <c r="EQW63" s="255"/>
      <c r="EQX63" s="255"/>
      <c r="EQY63" s="255"/>
      <c r="EQZ63" s="255"/>
      <c r="ERA63" s="255"/>
      <c r="ERB63" s="255"/>
      <c r="ERC63" s="255"/>
      <c r="ERD63" s="255"/>
      <c r="ERE63" s="255"/>
      <c r="ERF63" s="255"/>
      <c r="ERG63" s="255"/>
      <c r="ERH63" s="255"/>
      <c r="ERI63" s="255"/>
      <c r="ERJ63" s="255"/>
      <c r="ERK63" s="255"/>
      <c r="ERL63" s="255"/>
      <c r="ERM63" s="255"/>
      <c r="ERN63" s="255"/>
      <c r="ERO63" s="255"/>
      <c r="ERP63" s="255"/>
      <c r="ERQ63" s="255"/>
      <c r="ERR63" s="255"/>
      <c r="ERS63" s="255"/>
      <c r="ERT63" s="255"/>
      <c r="ERU63" s="255"/>
      <c r="ERV63" s="255"/>
      <c r="ERW63" s="255"/>
      <c r="ERX63" s="255"/>
      <c r="ERY63" s="255"/>
      <c r="ERZ63" s="255"/>
      <c r="ESA63" s="255"/>
      <c r="ESB63" s="255"/>
      <c r="ESC63" s="255"/>
      <c r="ESD63" s="255"/>
      <c r="ESE63" s="255"/>
      <c r="ESF63" s="255"/>
      <c r="ESG63" s="255"/>
      <c r="ESH63" s="255"/>
      <c r="ESI63" s="255"/>
      <c r="ESJ63" s="255"/>
      <c r="ESK63" s="255"/>
      <c r="ESL63" s="255"/>
      <c r="ESM63" s="255"/>
      <c r="ESN63" s="255"/>
      <c r="ESO63" s="255"/>
      <c r="ESP63" s="255"/>
      <c r="ESQ63" s="255"/>
      <c r="ESR63" s="255"/>
      <c r="ESS63" s="255"/>
      <c r="EST63" s="255"/>
      <c r="ESU63" s="255"/>
      <c r="ESV63" s="255"/>
      <c r="ESW63" s="255"/>
      <c r="ESX63" s="255"/>
      <c r="ESY63" s="255"/>
      <c r="ESZ63" s="255"/>
      <c r="ETA63" s="255"/>
      <c r="ETB63" s="255"/>
      <c r="ETC63" s="255"/>
      <c r="ETD63" s="255"/>
      <c r="ETE63" s="255"/>
      <c r="ETF63" s="255"/>
      <c r="ETG63" s="255"/>
      <c r="ETH63" s="255"/>
      <c r="ETI63" s="255"/>
      <c r="ETJ63" s="255"/>
      <c r="ETK63" s="255"/>
      <c r="ETL63" s="255"/>
      <c r="ETM63" s="255"/>
      <c r="ETN63" s="255"/>
      <c r="ETO63" s="255"/>
      <c r="ETP63" s="255"/>
      <c r="ETQ63" s="255"/>
      <c r="ETR63" s="255"/>
      <c r="ETS63" s="255"/>
      <c r="ETT63" s="255"/>
      <c r="ETU63" s="255"/>
      <c r="ETV63" s="255"/>
      <c r="ETW63" s="255"/>
      <c r="ETX63" s="255"/>
      <c r="ETY63" s="255"/>
      <c r="ETZ63" s="255"/>
      <c r="EUA63" s="255"/>
      <c r="EUB63" s="255"/>
      <c r="EUC63" s="255"/>
      <c r="EUD63" s="255"/>
      <c r="EUE63" s="255"/>
      <c r="EUF63" s="255"/>
      <c r="EUG63" s="255"/>
      <c r="EUH63" s="255"/>
      <c r="EUI63" s="255"/>
      <c r="EUJ63" s="255"/>
      <c r="EUK63" s="255"/>
      <c r="EUL63" s="255"/>
      <c r="EUM63" s="255"/>
      <c r="EUN63" s="255"/>
      <c r="EUO63" s="255"/>
      <c r="EUP63" s="255"/>
      <c r="EUQ63" s="255"/>
      <c r="EUR63" s="255"/>
      <c r="EUS63" s="255"/>
      <c r="EUT63" s="255"/>
      <c r="EUU63" s="255"/>
      <c r="EUV63" s="255"/>
      <c r="EUW63" s="255"/>
      <c r="EUX63" s="255"/>
      <c r="EUY63" s="255"/>
      <c r="EUZ63" s="255"/>
      <c r="EVA63" s="255"/>
      <c r="EVB63" s="255"/>
      <c r="EVC63" s="255"/>
      <c r="EVD63" s="255"/>
      <c r="EVE63" s="255"/>
      <c r="EVF63" s="255"/>
      <c r="EVG63" s="255"/>
      <c r="EVH63" s="255"/>
      <c r="EVI63" s="255"/>
      <c r="EVJ63" s="255"/>
      <c r="EVK63" s="255"/>
      <c r="EVL63" s="255"/>
      <c r="EVM63" s="255"/>
      <c r="EVN63" s="255"/>
      <c r="EVO63" s="255"/>
      <c r="EVP63" s="255"/>
      <c r="EVQ63" s="255"/>
      <c r="EVR63" s="255"/>
      <c r="EVS63" s="255"/>
      <c r="EVT63" s="255"/>
      <c r="EVU63" s="255"/>
      <c r="EVV63" s="255"/>
      <c r="EVW63" s="255"/>
      <c r="EVX63" s="255"/>
      <c r="EVY63" s="255"/>
      <c r="EVZ63" s="255"/>
      <c r="EWA63" s="255"/>
      <c r="EWB63" s="255"/>
      <c r="EWC63" s="255"/>
      <c r="EWD63" s="255"/>
      <c r="EWE63" s="255"/>
      <c r="EWF63" s="255"/>
      <c r="EWG63" s="255"/>
      <c r="EWH63" s="255"/>
      <c r="EWI63" s="255"/>
      <c r="EWJ63" s="255"/>
      <c r="EWK63" s="255"/>
      <c r="EWL63" s="255"/>
      <c r="EWM63" s="255"/>
      <c r="EWN63" s="255"/>
      <c r="EWO63" s="255"/>
      <c r="EWP63" s="255"/>
      <c r="EWQ63" s="255"/>
      <c r="EWR63" s="255"/>
      <c r="EWS63" s="255"/>
      <c r="EWT63" s="255"/>
      <c r="EWU63" s="255"/>
      <c r="EWV63" s="255"/>
      <c r="EWW63" s="255"/>
      <c r="EWX63" s="255"/>
      <c r="EWY63" s="255"/>
      <c r="EWZ63" s="255"/>
      <c r="EXA63" s="255"/>
      <c r="EXB63" s="255"/>
      <c r="EXC63" s="255"/>
      <c r="EXD63" s="255"/>
      <c r="EXE63" s="255"/>
      <c r="EXF63" s="255"/>
      <c r="EXG63" s="255"/>
      <c r="EXH63" s="255"/>
      <c r="EXI63" s="255"/>
      <c r="EXJ63" s="255"/>
      <c r="EXK63" s="255"/>
      <c r="EXL63" s="255"/>
      <c r="EXM63" s="255"/>
      <c r="EXN63" s="255"/>
      <c r="EXO63" s="255"/>
      <c r="EXP63" s="255"/>
      <c r="EXQ63" s="255"/>
      <c r="EXR63" s="255"/>
      <c r="EXS63" s="255"/>
      <c r="EXT63" s="255"/>
      <c r="EXU63" s="255"/>
      <c r="EXV63" s="255"/>
      <c r="EXW63" s="255"/>
      <c r="EXX63" s="255"/>
      <c r="EXY63" s="255"/>
      <c r="EXZ63" s="255"/>
      <c r="EYA63" s="255"/>
      <c r="EYB63" s="255"/>
      <c r="EYC63" s="255"/>
      <c r="EYD63" s="255"/>
      <c r="EYE63" s="255"/>
      <c r="EYF63" s="255"/>
      <c r="EYG63" s="255"/>
      <c r="EYH63" s="255"/>
      <c r="EYI63" s="255"/>
      <c r="EYJ63" s="255"/>
      <c r="EYK63" s="255"/>
      <c r="EYL63" s="255"/>
      <c r="EYM63" s="255"/>
      <c r="EYN63" s="255"/>
      <c r="EYO63" s="255"/>
      <c r="EYP63" s="255"/>
      <c r="EYQ63" s="255"/>
      <c r="EYR63" s="255"/>
      <c r="EYS63" s="255"/>
      <c r="EYT63" s="255"/>
      <c r="EYU63" s="255"/>
      <c r="EYV63" s="255"/>
      <c r="EYW63" s="255"/>
      <c r="EYX63" s="255"/>
      <c r="EYY63" s="255"/>
      <c r="EYZ63" s="255"/>
      <c r="EZA63" s="255"/>
      <c r="EZB63" s="255"/>
      <c r="EZC63" s="255"/>
      <c r="EZD63" s="255"/>
      <c r="EZE63" s="255"/>
      <c r="EZF63" s="255"/>
      <c r="EZG63" s="255"/>
      <c r="EZH63" s="255"/>
      <c r="EZI63" s="255"/>
      <c r="EZJ63" s="255"/>
      <c r="EZK63" s="255"/>
      <c r="EZL63" s="255"/>
      <c r="EZM63" s="255"/>
      <c r="EZN63" s="255"/>
      <c r="EZO63" s="255"/>
      <c r="EZP63" s="255"/>
      <c r="EZQ63" s="255"/>
      <c r="EZR63" s="255"/>
      <c r="EZS63" s="255"/>
      <c r="EZT63" s="255"/>
      <c r="EZU63" s="255"/>
      <c r="EZV63" s="255"/>
      <c r="EZW63" s="255"/>
      <c r="EZX63" s="255"/>
      <c r="EZY63" s="255"/>
      <c r="EZZ63" s="255"/>
      <c r="FAA63" s="255"/>
      <c r="FAB63" s="255"/>
      <c r="FAC63" s="255"/>
      <c r="FAD63" s="255"/>
      <c r="FAE63" s="255"/>
      <c r="FAF63" s="255"/>
      <c r="FAG63" s="255"/>
      <c r="FAH63" s="255"/>
      <c r="FAI63" s="255"/>
      <c r="FAJ63" s="255"/>
      <c r="FAK63" s="255"/>
      <c r="FAL63" s="255"/>
      <c r="FAM63" s="255"/>
      <c r="FAN63" s="255"/>
      <c r="FAO63" s="255"/>
      <c r="FAP63" s="255"/>
      <c r="FAQ63" s="255"/>
      <c r="FAR63" s="255"/>
      <c r="FAS63" s="255"/>
      <c r="FAT63" s="255"/>
      <c r="FAU63" s="255"/>
      <c r="FAV63" s="255"/>
      <c r="FAW63" s="255"/>
      <c r="FAX63" s="255"/>
      <c r="FAY63" s="255"/>
      <c r="FAZ63" s="255"/>
      <c r="FBA63" s="255"/>
      <c r="FBB63" s="255"/>
      <c r="FBC63" s="255"/>
      <c r="FBD63" s="255"/>
      <c r="FBE63" s="255"/>
      <c r="FBF63" s="255"/>
      <c r="FBG63" s="255"/>
      <c r="FBH63" s="255"/>
      <c r="FBI63" s="255"/>
      <c r="FBJ63" s="255"/>
      <c r="FBK63" s="255"/>
      <c r="FBL63" s="255"/>
      <c r="FBM63" s="255"/>
      <c r="FBN63" s="255"/>
      <c r="FBO63" s="255"/>
      <c r="FBP63" s="255"/>
      <c r="FBQ63" s="255"/>
      <c r="FBR63" s="255"/>
      <c r="FBS63" s="255"/>
      <c r="FBT63" s="255"/>
      <c r="FBU63" s="255"/>
      <c r="FBV63" s="255"/>
      <c r="FBW63" s="255"/>
      <c r="FBX63" s="255"/>
      <c r="FBY63" s="255"/>
      <c r="FBZ63" s="255"/>
      <c r="FCA63" s="255"/>
      <c r="FCB63" s="255"/>
      <c r="FCC63" s="255"/>
      <c r="FCD63" s="255"/>
      <c r="FCE63" s="255"/>
      <c r="FCF63" s="255"/>
      <c r="FCG63" s="255"/>
      <c r="FCH63" s="255"/>
      <c r="FCI63" s="255"/>
      <c r="FCJ63" s="255"/>
      <c r="FCK63" s="255"/>
      <c r="FCL63" s="255"/>
      <c r="FCM63" s="255"/>
      <c r="FCN63" s="255"/>
      <c r="FCO63" s="255"/>
      <c r="FCP63" s="255"/>
      <c r="FCQ63" s="255"/>
      <c r="FCR63" s="255"/>
      <c r="FCS63" s="255"/>
      <c r="FCT63" s="255"/>
      <c r="FCU63" s="255"/>
      <c r="FCV63" s="255"/>
      <c r="FCW63" s="255"/>
      <c r="FCX63" s="255"/>
      <c r="FCY63" s="255"/>
      <c r="FCZ63" s="255"/>
      <c r="FDA63" s="255"/>
      <c r="FDB63" s="255"/>
      <c r="FDC63" s="255"/>
      <c r="FDD63" s="255"/>
      <c r="FDE63" s="255"/>
      <c r="FDF63" s="255"/>
      <c r="FDG63" s="255"/>
      <c r="FDH63" s="255"/>
      <c r="FDI63" s="255"/>
      <c r="FDJ63" s="255"/>
      <c r="FDK63" s="255"/>
      <c r="FDL63" s="255"/>
      <c r="FDM63" s="255"/>
      <c r="FDN63" s="255"/>
      <c r="FDO63" s="255"/>
      <c r="FDP63" s="255"/>
      <c r="FDQ63" s="255"/>
      <c r="FDR63" s="255"/>
      <c r="FDS63" s="255"/>
      <c r="FDT63" s="255"/>
      <c r="FDU63" s="255"/>
      <c r="FDV63" s="255"/>
      <c r="FDW63" s="255"/>
      <c r="FDX63" s="255"/>
      <c r="FDY63" s="255"/>
      <c r="FDZ63" s="255"/>
      <c r="FEA63" s="255"/>
      <c r="FEB63" s="255"/>
      <c r="FEC63" s="255"/>
      <c r="FED63" s="255"/>
      <c r="FEE63" s="255"/>
      <c r="FEF63" s="255"/>
      <c r="FEG63" s="255"/>
      <c r="FEH63" s="255"/>
      <c r="FEI63" s="255"/>
      <c r="FEJ63" s="255"/>
      <c r="FEK63" s="255"/>
      <c r="FEL63" s="255"/>
      <c r="FEM63" s="255"/>
      <c r="FEN63" s="255"/>
      <c r="FEO63" s="255"/>
      <c r="FEP63" s="255"/>
      <c r="FEQ63" s="255"/>
      <c r="FER63" s="255"/>
      <c r="FES63" s="255"/>
      <c r="FET63" s="255"/>
      <c r="FEU63" s="255"/>
      <c r="FEV63" s="255"/>
      <c r="FEW63" s="255"/>
      <c r="FEX63" s="255"/>
      <c r="FEY63" s="255"/>
      <c r="FEZ63" s="255"/>
      <c r="FFA63" s="255"/>
      <c r="FFB63" s="255"/>
      <c r="FFC63" s="255"/>
      <c r="FFD63" s="255"/>
      <c r="FFE63" s="255"/>
      <c r="FFF63" s="255"/>
      <c r="FFG63" s="255"/>
      <c r="FFH63" s="255"/>
      <c r="FFI63" s="255"/>
      <c r="FFJ63" s="255"/>
      <c r="FFK63" s="255"/>
      <c r="FFL63" s="255"/>
      <c r="FFM63" s="255"/>
      <c r="FFN63" s="255"/>
      <c r="FFO63" s="255"/>
      <c r="FFP63" s="255"/>
      <c r="FFQ63" s="255"/>
      <c r="FFR63" s="255"/>
      <c r="FFS63" s="255"/>
      <c r="FFT63" s="255"/>
      <c r="FFU63" s="255"/>
      <c r="FFV63" s="255"/>
      <c r="FFW63" s="255"/>
      <c r="FFX63" s="255"/>
      <c r="FFY63" s="255"/>
      <c r="FFZ63" s="255"/>
      <c r="FGA63" s="255"/>
      <c r="FGB63" s="255"/>
      <c r="FGC63" s="255"/>
      <c r="FGD63" s="255"/>
      <c r="FGE63" s="255"/>
      <c r="FGF63" s="255"/>
      <c r="FGG63" s="255"/>
      <c r="FGH63" s="255"/>
      <c r="FGI63" s="255"/>
      <c r="FGJ63" s="255"/>
      <c r="FGK63" s="255"/>
      <c r="FGL63" s="255"/>
      <c r="FGM63" s="255"/>
      <c r="FGN63" s="255"/>
      <c r="FGO63" s="255"/>
      <c r="FGP63" s="255"/>
      <c r="FGQ63" s="255"/>
      <c r="FGR63" s="255"/>
      <c r="FGS63" s="255"/>
      <c r="FGT63" s="255"/>
      <c r="FGU63" s="255"/>
      <c r="FGV63" s="255"/>
      <c r="FGW63" s="255"/>
      <c r="FGX63" s="255"/>
      <c r="FGY63" s="255"/>
      <c r="FGZ63" s="255"/>
      <c r="FHA63" s="255"/>
      <c r="FHB63" s="255"/>
      <c r="FHC63" s="255"/>
      <c r="FHD63" s="255"/>
      <c r="FHE63" s="255"/>
      <c r="FHF63" s="255"/>
      <c r="FHG63" s="255"/>
      <c r="FHH63" s="255"/>
      <c r="FHI63" s="255"/>
      <c r="FHJ63" s="255"/>
      <c r="FHK63" s="255"/>
      <c r="FHL63" s="255"/>
      <c r="FHM63" s="255"/>
      <c r="FHN63" s="255"/>
      <c r="FHO63" s="255"/>
      <c r="FHP63" s="255"/>
      <c r="FHQ63" s="255"/>
      <c r="FHR63" s="255"/>
      <c r="FHS63" s="255"/>
      <c r="FHT63" s="255"/>
      <c r="FHU63" s="255"/>
      <c r="FHV63" s="255"/>
      <c r="FHW63" s="255"/>
      <c r="FHX63" s="255"/>
      <c r="FHY63" s="255"/>
      <c r="FHZ63" s="255"/>
      <c r="FIA63" s="255"/>
      <c r="FIB63" s="255"/>
      <c r="FIC63" s="255"/>
      <c r="FID63" s="255"/>
      <c r="FIE63" s="255"/>
      <c r="FIF63" s="255"/>
      <c r="FIG63" s="255"/>
      <c r="FIH63" s="255"/>
      <c r="FII63" s="255"/>
      <c r="FIJ63" s="255"/>
      <c r="FIK63" s="255"/>
      <c r="FIL63" s="255"/>
      <c r="FIM63" s="255"/>
      <c r="FIN63" s="255"/>
      <c r="FIO63" s="255"/>
      <c r="FIP63" s="255"/>
      <c r="FIQ63" s="255"/>
      <c r="FIR63" s="255"/>
      <c r="FIS63" s="255"/>
      <c r="FIT63" s="255"/>
      <c r="FIU63" s="255"/>
      <c r="FIV63" s="255"/>
      <c r="FIW63" s="255"/>
      <c r="FIX63" s="255"/>
      <c r="FIY63" s="255"/>
      <c r="FIZ63" s="255"/>
      <c r="FJA63" s="255"/>
      <c r="FJB63" s="255"/>
      <c r="FJC63" s="255"/>
      <c r="FJD63" s="255"/>
      <c r="FJE63" s="255"/>
      <c r="FJF63" s="255"/>
      <c r="FJG63" s="255"/>
      <c r="FJH63" s="255"/>
      <c r="FJI63" s="255"/>
      <c r="FJJ63" s="255"/>
      <c r="FJK63" s="255"/>
      <c r="FJL63" s="255"/>
      <c r="FJM63" s="255"/>
      <c r="FJN63" s="255"/>
      <c r="FJO63" s="255"/>
      <c r="FJP63" s="255"/>
      <c r="FJQ63" s="255"/>
      <c r="FJR63" s="255"/>
      <c r="FJS63" s="255"/>
      <c r="FJT63" s="255"/>
      <c r="FJU63" s="255"/>
      <c r="FJV63" s="255"/>
      <c r="FJW63" s="255"/>
      <c r="FJX63" s="255"/>
      <c r="FJY63" s="255"/>
      <c r="FJZ63" s="255"/>
      <c r="FKA63" s="255"/>
      <c r="FKB63" s="255"/>
      <c r="FKC63" s="255"/>
      <c r="FKD63" s="255"/>
      <c r="FKE63" s="255"/>
      <c r="FKF63" s="255"/>
      <c r="FKG63" s="255"/>
      <c r="FKH63" s="255"/>
      <c r="FKI63" s="255"/>
      <c r="FKJ63" s="255"/>
      <c r="FKK63" s="255"/>
      <c r="FKL63" s="255"/>
      <c r="FKM63" s="255"/>
      <c r="FKN63" s="255"/>
      <c r="FKO63" s="255"/>
      <c r="FKP63" s="255"/>
      <c r="FKQ63" s="255"/>
      <c r="FKR63" s="255"/>
      <c r="FKS63" s="255"/>
      <c r="FKT63" s="255"/>
      <c r="FKU63" s="255"/>
      <c r="FKV63" s="255"/>
      <c r="FKW63" s="255"/>
      <c r="FKX63" s="255"/>
      <c r="FKY63" s="255"/>
      <c r="FKZ63" s="255"/>
      <c r="FLA63" s="255"/>
      <c r="FLB63" s="255"/>
      <c r="FLC63" s="255"/>
      <c r="FLD63" s="255"/>
      <c r="FLE63" s="255"/>
      <c r="FLF63" s="255"/>
      <c r="FLG63" s="255"/>
      <c r="FLH63" s="255"/>
      <c r="FLI63" s="255"/>
      <c r="FLJ63" s="255"/>
      <c r="FLK63" s="255"/>
      <c r="FLL63" s="255"/>
      <c r="FLM63" s="255"/>
      <c r="FLN63" s="255"/>
      <c r="FLO63" s="255"/>
      <c r="FLP63" s="255"/>
      <c r="FLQ63" s="255"/>
      <c r="FLR63" s="255"/>
      <c r="FLS63" s="255"/>
      <c r="FLT63" s="255"/>
      <c r="FLU63" s="255"/>
      <c r="FLV63" s="255"/>
      <c r="FLW63" s="255"/>
      <c r="FLX63" s="255"/>
      <c r="FLY63" s="255"/>
      <c r="FLZ63" s="255"/>
      <c r="FMA63" s="255"/>
      <c r="FMB63" s="255"/>
      <c r="FMC63" s="255"/>
      <c r="FMD63" s="255"/>
      <c r="FME63" s="255"/>
      <c r="FMF63" s="255"/>
      <c r="FMG63" s="255"/>
      <c r="FMH63" s="255"/>
      <c r="FMI63" s="255"/>
      <c r="FMJ63" s="255"/>
      <c r="FMK63" s="255"/>
      <c r="FML63" s="255"/>
      <c r="FMM63" s="255"/>
      <c r="FMN63" s="255"/>
      <c r="FMO63" s="255"/>
      <c r="FMP63" s="255"/>
      <c r="FMQ63" s="255"/>
      <c r="FMR63" s="255"/>
      <c r="FMS63" s="255"/>
      <c r="FMT63" s="255"/>
      <c r="FMU63" s="255"/>
      <c r="FMV63" s="255"/>
      <c r="FMW63" s="255"/>
      <c r="FMX63" s="255"/>
      <c r="FMY63" s="255"/>
      <c r="FMZ63" s="255"/>
      <c r="FNA63" s="255"/>
      <c r="FNB63" s="255"/>
      <c r="FNC63" s="255"/>
      <c r="FND63" s="255"/>
      <c r="FNE63" s="255"/>
      <c r="FNF63" s="255"/>
      <c r="FNG63" s="255"/>
      <c r="FNH63" s="255"/>
      <c r="FNI63" s="255"/>
      <c r="FNJ63" s="255"/>
      <c r="FNK63" s="255"/>
      <c r="FNL63" s="255"/>
      <c r="FNM63" s="255"/>
      <c r="FNN63" s="255"/>
      <c r="FNO63" s="255"/>
      <c r="FNP63" s="255"/>
      <c r="FNQ63" s="255"/>
      <c r="FNR63" s="255"/>
      <c r="FNS63" s="255"/>
      <c r="FNT63" s="255"/>
      <c r="FNU63" s="255"/>
      <c r="FNV63" s="255"/>
      <c r="FNW63" s="255"/>
      <c r="FNX63" s="255"/>
      <c r="FNY63" s="255"/>
      <c r="FNZ63" s="255"/>
      <c r="FOA63" s="255"/>
      <c r="FOB63" s="255"/>
      <c r="FOC63" s="255"/>
      <c r="FOD63" s="255"/>
      <c r="FOE63" s="255"/>
      <c r="FOF63" s="255"/>
      <c r="FOG63" s="255"/>
      <c r="FOH63" s="255"/>
      <c r="FOI63" s="255"/>
      <c r="FOJ63" s="255"/>
      <c r="FOK63" s="255"/>
      <c r="FOL63" s="255"/>
      <c r="FOM63" s="255"/>
      <c r="FON63" s="255"/>
      <c r="FOO63" s="255"/>
      <c r="FOP63" s="255"/>
      <c r="FOQ63" s="255"/>
      <c r="FOR63" s="255"/>
      <c r="FOS63" s="255"/>
      <c r="FOT63" s="255"/>
      <c r="FOU63" s="255"/>
      <c r="FOV63" s="255"/>
      <c r="FOW63" s="255"/>
      <c r="FOX63" s="255"/>
      <c r="FOY63" s="255"/>
      <c r="FOZ63" s="255"/>
      <c r="FPA63" s="255"/>
      <c r="FPB63" s="255"/>
      <c r="FPC63" s="255"/>
      <c r="FPD63" s="255"/>
      <c r="FPE63" s="255"/>
      <c r="FPF63" s="255"/>
      <c r="FPG63" s="255"/>
      <c r="FPH63" s="255"/>
      <c r="FPI63" s="255"/>
      <c r="FPJ63" s="255"/>
      <c r="FPK63" s="255"/>
      <c r="FPL63" s="255"/>
      <c r="FPM63" s="255"/>
      <c r="FPN63" s="255"/>
      <c r="FPO63" s="255"/>
      <c r="FPP63" s="255"/>
      <c r="FPQ63" s="255"/>
      <c r="FPR63" s="255"/>
      <c r="FPS63" s="255"/>
      <c r="FPT63" s="255"/>
      <c r="FPU63" s="255"/>
      <c r="FPV63" s="255"/>
      <c r="FPW63" s="255"/>
      <c r="FPX63" s="255"/>
      <c r="FPY63" s="255"/>
      <c r="FPZ63" s="255"/>
      <c r="FQA63" s="255"/>
      <c r="FQB63" s="255"/>
      <c r="FQC63" s="255"/>
      <c r="FQD63" s="255"/>
      <c r="FQE63" s="255"/>
      <c r="FQF63" s="255"/>
      <c r="FQG63" s="255"/>
      <c r="FQH63" s="255"/>
      <c r="FQI63" s="255"/>
      <c r="FQJ63" s="255"/>
      <c r="FQK63" s="255"/>
      <c r="FQL63" s="255"/>
      <c r="FQM63" s="255"/>
      <c r="FQN63" s="255"/>
      <c r="FQO63" s="255"/>
      <c r="FQP63" s="255"/>
      <c r="FQQ63" s="255"/>
      <c r="FQR63" s="255"/>
      <c r="FQS63" s="255"/>
      <c r="FQT63" s="255"/>
      <c r="FQU63" s="255"/>
      <c r="FQV63" s="255"/>
      <c r="FQW63" s="255"/>
      <c r="FQX63" s="255"/>
      <c r="FQY63" s="255"/>
      <c r="FQZ63" s="255"/>
      <c r="FRA63" s="255"/>
      <c r="FRB63" s="255"/>
      <c r="FRC63" s="255"/>
      <c r="FRD63" s="255"/>
      <c r="FRE63" s="255"/>
      <c r="FRF63" s="255"/>
      <c r="FRG63" s="255"/>
      <c r="FRH63" s="255"/>
      <c r="FRI63" s="255"/>
      <c r="FRJ63" s="255"/>
      <c r="FRK63" s="255"/>
      <c r="FRL63" s="255"/>
      <c r="FRM63" s="255"/>
      <c r="FRN63" s="255"/>
      <c r="FRO63" s="255"/>
      <c r="FRP63" s="255"/>
      <c r="FRQ63" s="255"/>
      <c r="FRR63" s="255"/>
      <c r="FRS63" s="255"/>
      <c r="FRT63" s="255"/>
      <c r="FRU63" s="255"/>
      <c r="FRV63" s="255"/>
      <c r="FRW63" s="255"/>
      <c r="FRX63" s="255"/>
      <c r="FRY63" s="255"/>
      <c r="FRZ63" s="255"/>
      <c r="FSA63" s="255"/>
      <c r="FSB63" s="255"/>
      <c r="FSC63" s="255"/>
      <c r="FSD63" s="255"/>
      <c r="FSE63" s="255"/>
      <c r="FSF63" s="255"/>
      <c r="FSG63" s="255"/>
      <c r="FSH63" s="255"/>
      <c r="FSI63" s="255"/>
      <c r="FSJ63" s="255"/>
      <c r="FSK63" s="255"/>
      <c r="FSL63" s="255"/>
      <c r="FSM63" s="255"/>
      <c r="FSN63" s="255"/>
      <c r="FSO63" s="255"/>
      <c r="FSP63" s="255"/>
      <c r="FSQ63" s="255"/>
      <c r="FSR63" s="255"/>
      <c r="FSS63" s="255"/>
      <c r="FST63" s="255"/>
      <c r="FSU63" s="255"/>
      <c r="FSV63" s="255"/>
      <c r="FSW63" s="255"/>
      <c r="FSX63" s="255"/>
      <c r="FSY63" s="255"/>
      <c r="FSZ63" s="255"/>
      <c r="FTA63" s="255"/>
      <c r="FTB63" s="255"/>
      <c r="FTC63" s="255"/>
      <c r="FTD63" s="255"/>
      <c r="FTE63" s="255"/>
      <c r="FTF63" s="255"/>
      <c r="FTG63" s="255"/>
      <c r="FTH63" s="255"/>
      <c r="FTI63" s="255"/>
      <c r="FTJ63" s="255"/>
      <c r="FTK63" s="255"/>
      <c r="FTL63" s="255"/>
      <c r="FTM63" s="255"/>
      <c r="FTN63" s="255"/>
      <c r="FTO63" s="255"/>
      <c r="FTP63" s="255"/>
      <c r="FTQ63" s="255"/>
      <c r="FTR63" s="255"/>
      <c r="FTS63" s="255"/>
      <c r="FTT63" s="255"/>
      <c r="FTU63" s="255"/>
      <c r="FTV63" s="255"/>
      <c r="FTW63" s="255"/>
      <c r="FTX63" s="255"/>
      <c r="FTY63" s="255"/>
      <c r="FTZ63" s="255"/>
      <c r="FUA63" s="255"/>
      <c r="FUB63" s="255"/>
      <c r="FUC63" s="255"/>
      <c r="FUD63" s="255"/>
      <c r="FUE63" s="255"/>
      <c r="FUF63" s="255"/>
      <c r="FUG63" s="255"/>
      <c r="FUH63" s="255"/>
      <c r="FUI63" s="255"/>
      <c r="FUJ63" s="255"/>
      <c r="FUK63" s="255"/>
      <c r="FUL63" s="255"/>
      <c r="FUM63" s="255"/>
      <c r="FUN63" s="255"/>
      <c r="FUO63" s="255"/>
      <c r="FUP63" s="255"/>
      <c r="FUQ63" s="255"/>
      <c r="FUR63" s="255"/>
      <c r="FUS63" s="255"/>
      <c r="FUT63" s="255"/>
      <c r="FUU63" s="255"/>
      <c r="FUV63" s="255"/>
      <c r="FUW63" s="255"/>
      <c r="FUX63" s="255"/>
      <c r="FUY63" s="255"/>
      <c r="FUZ63" s="255"/>
      <c r="FVA63" s="255"/>
      <c r="FVB63" s="255"/>
      <c r="FVC63" s="255"/>
      <c r="FVD63" s="255"/>
      <c r="FVE63" s="255"/>
      <c r="FVF63" s="255"/>
      <c r="FVG63" s="255"/>
      <c r="FVH63" s="255"/>
      <c r="FVI63" s="255"/>
      <c r="FVJ63" s="255"/>
      <c r="FVK63" s="255"/>
      <c r="FVL63" s="255"/>
      <c r="FVM63" s="255"/>
      <c r="FVN63" s="255"/>
      <c r="FVO63" s="255"/>
      <c r="FVP63" s="255"/>
      <c r="FVQ63" s="255"/>
      <c r="FVR63" s="255"/>
      <c r="FVS63" s="255"/>
      <c r="FVT63" s="255"/>
      <c r="FVU63" s="255"/>
      <c r="FVV63" s="255"/>
      <c r="FVW63" s="255"/>
      <c r="FVX63" s="255"/>
      <c r="FVY63" s="255"/>
      <c r="FVZ63" s="255"/>
      <c r="FWA63" s="255"/>
      <c r="FWB63" s="255"/>
      <c r="FWC63" s="255"/>
      <c r="FWD63" s="255"/>
      <c r="FWE63" s="255"/>
      <c r="FWF63" s="255"/>
      <c r="FWG63" s="255"/>
      <c r="FWH63" s="255"/>
      <c r="FWI63" s="255"/>
      <c r="FWJ63" s="255"/>
      <c r="FWK63" s="255"/>
      <c r="FWL63" s="255"/>
      <c r="FWM63" s="255"/>
      <c r="FWN63" s="255"/>
      <c r="FWO63" s="255"/>
      <c r="FWP63" s="255"/>
      <c r="FWQ63" s="255"/>
      <c r="FWR63" s="255"/>
      <c r="FWS63" s="255"/>
      <c r="FWT63" s="255"/>
      <c r="FWU63" s="255"/>
      <c r="FWV63" s="255"/>
      <c r="FWW63" s="255"/>
      <c r="FWX63" s="255"/>
      <c r="FWY63" s="255"/>
      <c r="FWZ63" s="255"/>
      <c r="FXA63" s="255"/>
      <c r="FXB63" s="255"/>
      <c r="FXC63" s="255"/>
      <c r="FXD63" s="255"/>
      <c r="FXE63" s="255"/>
      <c r="FXF63" s="255"/>
      <c r="FXG63" s="255"/>
      <c r="FXH63" s="255"/>
      <c r="FXI63" s="255"/>
      <c r="FXJ63" s="255"/>
      <c r="FXK63" s="255"/>
      <c r="FXL63" s="255"/>
      <c r="FXM63" s="255"/>
      <c r="FXN63" s="255"/>
      <c r="FXO63" s="255"/>
      <c r="FXP63" s="255"/>
      <c r="FXQ63" s="255"/>
      <c r="FXR63" s="255"/>
      <c r="FXS63" s="255"/>
      <c r="FXT63" s="255"/>
      <c r="FXU63" s="255"/>
      <c r="FXV63" s="255"/>
      <c r="FXW63" s="255"/>
      <c r="FXX63" s="255"/>
      <c r="FXY63" s="255"/>
      <c r="FXZ63" s="255"/>
      <c r="FYA63" s="255"/>
      <c r="FYB63" s="255"/>
      <c r="FYC63" s="255"/>
      <c r="FYD63" s="255"/>
      <c r="FYE63" s="255"/>
      <c r="FYF63" s="255"/>
      <c r="FYG63" s="255"/>
      <c r="FYH63" s="255"/>
      <c r="FYI63" s="255"/>
      <c r="FYJ63" s="255"/>
      <c r="FYK63" s="255"/>
      <c r="FYL63" s="255"/>
      <c r="FYM63" s="255"/>
      <c r="FYN63" s="255"/>
      <c r="FYO63" s="255"/>
      <c r="FYP63" s="255"/>
      <c r="FYQ63" s="255"/>
      <c r="FYR63" s="255"/>
      <c r="FYS63" s="255"/>
      <c r="FYT63" s="255"/>
      <c r="FYU63" s="255"/>
      <c r="FYV63" s="255"/>
      <c r="FYW63" s="255"/>
      <c r="FYX63" s="255"/>
      <c r="FYY63" s="255"/>
      <c r="FYZ63" s="255"/>
      <c r="FZA63" s="255"/>
      <c r="FZB63" s="255"/>
      <c r="FZC63" s="255"/>
      <c r="FZD63" s="255"/>
      <c r="FZE63" s="255"/>
      <c r="FZF63" s="255"/>
      <c r="FZG63" s="255"/>
      <c r="FZH63" s="255"/>
      <c r="FZI63" s="255"/>
      <c r="FZJ63" s="255"/>
      <c r="FZK63" s="255"/>
      <c r="FZL63" s="255"/>
      <c r="FZM63" s="255"/>
      <c r="FZN63" s="255"/>
      <c r="FZO63" s="255"/>
      <c r="FZP63" s="255"/>
      <c r="FZQ63" s="255"/>
      <c r="FZR63" s="255"/>
      <c r="FZS63" s="255"/>
      <c r="FZT63" s="255"/>
      <c r="FZU63" s="255"/>
      <c r="FZV63" s="255"/>
      <c r="FZW63" s="255"/>
      <c r="FZX63" s="255"/>
      <c r="FZY63" s="255"/>
      <c r="FZZ63" s="255"/>
      <c r="GAA63" s="255"/>
      <c r="GAB63" s="255"/>
      <c r="GAC63" s="255"/>
      <c r="GAD63" s="255"/>
      <c r="GAE63" s="255"/>
      <c r="GAF63" s="255"/>
      <c r="GAG63" s="255"/>
      <c r="GAH63" s="255"/>
      <c r="GAI63" s="255"/>
      <c r="GAJ63" s="255"/>
      <c r="GAK63" s="255"/>
      <c r="GAL63" s="255"/>
      <c r="GAM63" s="255"/>
      <c r="GAN63" s="255"/>
      <c r="GAO63" s="255"/>
      <c r="GAP63" s="255"/>
      <c r="GAQ63" s="255"/>
      <c r="GAR63" s="255"/>
      <c r="GAS63" s="255"/>
      <c r="GAT63" s="255"/>
      <c r="GAU63" s="255"/>
      <c r="GAV63" s="255"/>
      <c r="GAW63" s="255"/>
      <c r="GAX63" s="255"/>
      <c r="GAY63" s="255"/>
      <c r="GAZ63" s="255"/>
      <c r="GBA63" s="255"/>
      <c r="GBB63" s="255"/>
      <c r="GBC63" s="255"/>
      <c r="GBD63" s="255"/>
      <c r="GBE63" s="255"/>
      <c r="GBF63" s="255"/>
      <c r="GBG63" s="255"/>
      <c r="GBH63" s="255"/>
      <c r="GBI63" s="255"/>
      <c r="GBJ63" s="255"/>
      <c r="GBK63" s="255"/>
      <c r="GBL63" s="255"/>
      <c r="GBM63" s="255"/>
      <c r="GBN63" s="255"/>
      <c r="GBO63" s="255"/>
      <c r="GBP63" s="255"/>
      <c r="GBQ63" s="255"/>
      <c r="GBR63" s="255"/>
      <c r="GBS63" s="255"/>
      <c r="GBT63" s="255"/>
      <c r="GBU63" s="255"/>
      <c r="GBV63" s="255"/>
      <c r="GBW63" s="255"/>
      <c r="GBX63" s="255"/>
      <c r="GBY63" s="255"/>
      <c r="GBZ63" s="255"/>
      <c r="GCA63" s="255"/>
      <c r="GCB63" s="255"/>
      <c r="GCC63" s="255"/>
      <c r="GCD63" s="255"/>
      <c r="GCE63" s="255"/>
      <c r="GCF63" s="255"/>
      <c r="GCG63" s="255"/>
      <c r="GCH63" s="255"/>
      <c r="GCI63" s="255"/>
      <c r="GCJ63" s="255"/>
      <c r="GCK63" s="255"/>
      <c r="GCL63" s="255"/>
      <c r="GCM63" s="255"/>
      <c r="GCN63" s="255"/>
      <c r="GCO63" s="255"/>
      <c r="GCP63" s="255"/>
      <c r="GCQ63" s="255"/>
      <c r="GCR63" s="255"/>
      <c r="GCS63" s="255"/>
      <c r="GCT63" s="255"/>
      <c r="GCU63" s="255"/>
      <c r="GCV63" s="255"/>
      <c r="GCW63" s="255"/>
      <c r="GCX63" s="255"/>
      <c r="GCY63" s="255"/>
      <c r="GCZ63" s="255"/>
      <c r="GDA63" s="255"/>
      <c r="GDB63" s="255"/>
      <c r="GDC63" s="255"/>
      <c r="GDD63" s="255"/>
      <c r="GDE63" s="255"/>
      <c r="GDF63" s="255"/>
      <c r="GDG63" s="255"/>
      <c r="GDH63" s="255"/>
      <c r="GDI63" s="255"/>
      <c r="GDJ63" s="255"/>
      <c r="GDK63" s="255"/>
      <c r="GDL63" s="255"/>
      <c r="GDM63" s="255"/>
      <c r="GDN63" s="255"/>
      <c r="GDO63" s="255"/>
      <c r="GDP63" s="255"/>
      <c r="GDQ63" s="255"/>
      <c r="GDR63" s="255"/>
      <c r="GDS63" s="255"/>
      <c r="GDT63" s="255"/>
      <c r="GDU63" s="255"/>
      <c r="GDV63" s="255"/>
      <c r="GDW63" s="255"/>
      <c r="GDX63" s="255"/>
      <c r="GDY63" s="255"/>
      <c r="GDZ63" s="255"/>
      <c r="GEA63" s="255"/>
      <c r="GEB63" s="255"/>
      <c r="GEC63" s="255"/>
      <c r="GED63" s="255"/>
      <c r="GEE63" s="255"/>
      <c r="GEF63" s="255"/>
      <c r="GEG63" s="255"/>
      <c r="GEH63" s="255"/>
      <c r="GEI63" s="255"/>
      <c r="GEJ63" s="255"/>
      <c r="GEK63" s="255"/>
      <c r="GEL63" s="255"/>
      <c r="GEM63" s="255"/>
      <c r="GEN63" s="255"/>
      <c r="GEO63" s="255"/>
      <c r="GEP63" s="255"/>
      <c r="GEQ63" s="255"/>
      <c r="GER63" s="255"/>
      <c r="GES63" s="255"/>
      <c r="GET63" s="255"/>
      <c r="GEU63" s="255"/>
      <c r="GEV63" s="255"/>
      <c r="GEW63" s="255"/>
      <c r="GEX63" s="255"/>
      <c r="GEY63" s="255"/>
      <c r="GEZ63" s="255"/>
      <c r="GFA63" s="255"/>
      <c r="GFB63" s="255"/>
      <c r="GFC63" s="255"/>
      <c r="GFD63" s="255"/>
      <c r="GFE63" s="255"/>
      <c r="GFF63" s="255"/>
      <c r="GFG63" s="255"/>
      <c r="GFH63" s="255"/>
      <c r="GFI63" s="255"/>
      <c r="GFJ63" s="255"/>
      <c r="GFK63" s="255"/>
      <c r="GFL63" s="255"/>
      <c r="GFM63" s="255"/>
      <c r="GFN63" s="255"/>
      <c r="GFO63" s="255"/>
      <c r="GFP63" s="255"/>
      <c r="GFQ63" s="255"/>
      <c r="GFR63" s="255"/>
      <c r="GFS63" s="255"/>
      <c r="GFT63" s="255"/>
      <c r="GFU63" s="255"/>
      <c r="GFV63" s="255"/>
      <c r="GFW63" s="255"/>
      <c r="GFX63" s="255"/>
      <c r="GFY63" s="255"/>
      <c r="GFZ63" s="255"/>
      <c r="GGA63" s="255"/>
      <c r="GGB63" s="255"/>
      <c r="GGC63" s="255"/>
      <c r="GGD63" s="255"/>
      <c r="GGE63" s="255"/>
      <c r="GGF63" s="255"/>
      <c r="GGG63" s="255"/>
      <c r="GGH63" s="255"/>
      <c r="GGI63" s="255"/>
      <c r="GGJ63" s="255"/>
      <c r="GGK63" s="255"/>
      <c r="GGL63" s="255"/>
      <c r="GGM63" s="255"/>
      <c r="GGN63" s="255"/>
      <c r="GGO63" s="255"/>
      <c r="GGP63" s="255"/>
      <c r="GGQ63" s="255"/>
      <c r="GGR63" s="255"/>
      <c r="GGS63" s="255"/>
      <c r="GGT63" s="255"/>
      <c r="GGU63" s="255"/>
      <c r="GGV63" s="255"/>
      <c r="GGW63" s="255"/>
      <c r="GGX63" s="255"/>
      <c r="GGY63" s="255"/>
      <c r="GGZ63" s="255"/>
      <c r="GHA63" s="255"/>
      <c r="GHB63" s="255"/>
      <c r="GHC63" s="255"/>
      <c r="GHD63" s="255"/>
      <c r="GHE63" s="255"/>
      <c r="GHF63" s="255"/>
      <c r="GHG63" s="255"/>
      <c r="GHH63" s="255"/>
      <c r="GHI63" s="255"/>
      <c r="GHJ63" s="255"/>
      <c r="GHK63" s="255"/>
      <c r="GHL63" s="255"/>
      <c r="GHM63" s="255"/>
      <c r="GHN63" s="255"/>
      <c r="GHO63" s="255"/>
      <c r="GHP63" s="255"/>
      <c r="GHQ63" s="255"/>
      <c r="GHR63" s="255"/>
      <c r="GHS63" s="255"/>
      <c r="GHT63" s="255"/>
      <c r="GHU63" s="255"/>
      <c r="GHV63" s="255"/>
      <c r="GHW63" s="255"/>
      <c r="GHX63" s="255"/>
      <c r="GHY63" s="255"/>
      <c r="GHZ63" s="255"/>
      <c r="GIA63" s="255"/>
      <c r="GIB63" s="255"/>
      <c r="GIC63" s="255"/>
      <c r="GID63" s="255"/>
      <c r="GIE63" s="255"/>
      <c r="GIF63" s="255"/>
      <c r="GIG63" s="255"/>
      <c r="GIH63" s="255"/>
      <c r="GII63" s="255"/>
      <c r="GIJ63" s="255"/>
      <c r="GIK63" s="255"/>
      <c r="GIL63" s="255"/>
      <c r="GIM63" s="255"/>
      <c r="GIN63" s="255"/>
      <c r="GIO63" s="255"/>
      <c r="GIP63" s="255"/>
      <c r="GIQ63" s="255"/>
      <c r="GIR63" s="255"/>
      <c r="GIS63" s="255"/>
      <c r="GIT63" s="255"/>
      <c r="GIU63" s="255"/>
      <c r="GIV63" s="255"/>
      <c r="GIW63" s="255"/>
      <c r="GIX63" s="255"/>
      <c r="GIY63" s="255"/>
      <c r="GIZ63" s="255"/>
      <c r="GJA63" s="255"/>
      <c r="GJB63" s="255"/>
      <c r="GJC63" s="255"/>
      <c r="GJD63" s="255"/>
      <c r="GJE63" s="255"/>
      <c r="GJF63" s="255"/>
      <c r="GJG63" s="255"/>
      <c r="GJH63" s="255"/>
      <c r="GJI63" s="255"/>
      <c r="GJJ63" s="255"/>
      <c r="GJK63" s="255"/>
      <c r="GJL63" s="255"/>
      <c r="GJM63" s="255"/>
      <c r="GJN63" s="255"/>
      <c r="GJO63" s="255"/>
      <c r="GJP63" s="255"/>
      <c r="GJQ63" s="255"/>
      <c r="GJR63" s="255"/>
      <c r="GJS63" s="255"/>
      <c r="GJT63" s="255"/>
      <c r="GJU63" s="255"/>
      <c r="GJV63" s="255"/>
      <c r="GJW63" s="255"/>
      <c r="GJX63" s="255"/>
      <c r="GJY63" s="255"/>
      <c r="GJZ63" s="255"/>
      <c r="GKA63" s="255"/>
      <c r="GKB63" s="255"/>
      <c r="GKC63" s="255"/>
      <c r="GKD63" s="255"/>
      <c r="GKE63" s="255"/>
      <c r="GKF63" s="255"/>
      <c r="GKG63" s="255"/>
      <c r="GKH63" s="255"/>
      <c r="GKI63" s="255"/>
      <c r="GKJ63" s="255"/>
      <c r="GKK63" s="255"/>
      <c r="GKL63" s="255"/>
      <c r="GKM63" s="255"/>
      <c r="GKN63" s="255"/>
      <c r="GKO63" s="255"/>
      <c r="GKP63" s="255"/>
      <c r="GKQ63" s="255"/>
      <c r="GKR63" s="255"/>
      <c r="GKS63" s="255"/>
      <c r="GKT63" s="255"/>
      <c r="GKU63" s="255"/>
      <c r="GKV63" s="255"/>
      <c r="GKW63" s="255"/>
      <c r="GKX63" s="255"/>
      <c r="GKY63" s="255"/>
      <c r="GKZ63" s="255"/>
      <c r="GLA63" s="255"/>
      <c r="GLB63" s="255"/>
      <c r="GLC63" s="255"/>
      <c r="GLD63" s="255"/>
      <c r="GLE63" s="255"/>
      <c r="GLF63" s="255"/>
      <c r="GLG63" s="255"/>
      <c r="GLH63" s="255"/>
      <c r="GLI63" s="255"/>
      <c r="GLJ63" s="255"/>
      <c r="GLK63" s="255"/>
      <c r="GLL63" s="255"/>
      <c r="GLM63" s="255"/>
      <c r="GLN63" s="255"/>
      <c r="GLO63" s="255"/>
      <c r="GLP63" s="255"/>
      <c r="GLQ63" s="255"/>
      <c r="GLR63" s="255"/>
      <c r="GLS63" s="255"/>
      <c r="GLT63" s="255"/>
      <c r="GLU63" s="255"/>
      <c r="GLV63" s="255"/>
      <c r="GLW63" s="255"/>
      <c r="GLX63" s="255"/>
      <c r="GLY63" s="255"/>
      <c r="GLZ63" s="255"/>
      <c r="GMA63" s="255"/>
      <c r="GMB63" s="255"/>
      <c r="GMC63" s="255"/>
      <c r="GMD63" s="255"/>
      <c r="GME63" s="255"/>
      <c r="GMF63" s="255"/>
      <c r="GMG63" s="255"/>
      <c r="GMH63" s="255"/>
      <c r="GMI63" s="255"/>
      <c r="GMJ63" s="255"/>
      <c r="GMK63" s="255"/>
      <c r="GML63" s="255"/>
      <c r="GMM63" s="255"/>
      <c r="GMN63" s="255"/>
      <c r="GMO63" s="255"/>
      <c r="GMP63" s="255"/>
      <c r="GMQ63" s="255"/>
      <c r="GMR63" s="255"/>
      <c r="GMS63" s="255"/>
      <c r="GMT63" s="255"/>
      <c r="GMU63" s="255"/>
      <c r="GMV63" s="255"/>
      <c r="GMW63" s="255"/>
      <c r="GMX63" s="255"/>
      <c r="GMY63" s="255"/>
      <c r="GMZ63" s="255"/>
      <c r="GNA63" s="255"/>
      <c r="GNB63" s="255"/>
      <c r="GNC63" s="255"/>
      <c r="GND63" s="255"/>
      <c r="GNE63" s="255"/>
      <c r="GNF63" s="255"/>
      <c r="GNG63" s="255"/>
      <c r="GNH63" s="255"/>
      <c r="GNI63" s="255"/>
      <c r="GNJ63" s="255"/>
      <c r="GNK63" s="255"/>
      <c r="GNL63" s="255"/>
      <c r="GNM63" s="255"/>
      <c r="GNN63" s="255"/>
      <c r="GNO63" s="255"/>
      <c r="GNP63" s="255"/>
      <c r="GNQ63" s="255"/>
      <c r="GNR63" s="255"/>
      <c r="GNS63" s="255"/>
      <c r="GNT63" s="255"/>
      <c r="GNU63" s="255"/>
      <c r="GNV63" s="255"/>
      <c r="GNW63" s="255"/>
      <c r="GNX63" s="255"/>
      <c r="GNY63" s="255"/>
      <c r="GNZ63" s="255"/>
      <c r="GOA63" s="255"/>
      <c r="GOB63" s="255"/>
      <c r="GOC63" s="255"/>
      <c r="GOD63" s="255"/>
      <c r="GOE63" s="255"/>
      <c r="GOF63" s="255"/>
      <c r="GOG63" s="255"/>
      <c r="GOH63" s="255"/>
      <c r="GOI63" s="255"/>
      <c r="GOJ63" s="255"/>
      <c r="GOK63" s="255"/>
      <c r="GOL63" s="255"/>
      <c r="GOM63" s="255"/>
      <c r="GON63" s="255"/>
      <c r="GOO63" s="255"/>
      <c r="GOP63" s="255"/>
      <c r="GOQ63" s="255"/>
      <c r="GOR63" s="255"/>
      <c r="GOS63" s="255"/>
      <c r="GOT63" s="255"/>
      <c r="GOU63" s="255"/>
      <c r="GOV63" s="255"/>
      <c r="GOW63" s="255"/>
      <c r="GOX63" s="255"/>
      <c r="GOY63" s="255"/>
      <c r="GOZ63" s="255"/>
      <c r="GPA63" s="255"/>
      <c r="GPB63" s="255"/>
      <c r="GPC63" s="255"/>
      <c r="GPD63" s="255"/>
      <c r="GPE63" s="255"/>
      <c r="GPF63" s="255"/>
      <c r="GPG63" s="255"/>
      <c r="GPH63" s="255"/>
      <c r="GPI63" s="255"/>
      <c r="GPJ63" s="255"/>
      <c r="GPK63" s="255"/>
      <c r="GPL63" s="255"/>
      <c r="GPM63" s="255"/>
      <c r="GPN63" s="255"/>
      <c r="GPO63" s="255"/>
      <c r="GPP63" s="255"/>
      <c r="GPQ63" s="255"/>
      <c r="GPR63" s="255"/>
      <c r="GPS63" s="255"/>
      <c r="GPT63" s="255"/>
      <c r="GPU63" s="255"/>
      <c r="GPV63" s="255"/>
      <c r="GPW63" s="255"/>
      <c r="GPX63" s="255"/>
      <c r="GPY63" s="255"/>
      <c r="GPZ63" s="255"/>
      <c r="GQA63" s="255"/>
      <c r="GQB63" s="255"/>
      <c r="GQC63" s="255"/>
      <c r="GQD63" s="255"/>
      <c r="GQE63" s="255"/>
      <c r="GQF63" s="255"/>
      <c r="GQG63" s="255"/>
      <c r="GQH63" s="255"/>
      <c r="GQI63" s="255"/>
      <c r="GQJ63" s="255"/>
      <c r="GQK63" s="255"/>
      <c r="GQL63" s="255"/>
      <c r="GQM63" s="255"/>
      <c r="GQN63" s="255"/>
      <c r="GQO63" s="255"/>
      <c r="GQP63" s="255"/>
      <c r="GQQ63" s="255"/>
      <c r="GQR63" s="255"/>
      <c r="GQS63" s="255"/>
      <c r="GQT63" s="255"/>
      <c r="GQU63" s="255"/>
      <c r="GQV63" s="255"/>
      <c r="GQW63" s="255"/>
      <c r="GQX63" s="255"/>
      <c r="GQY63" s="255"/>
      <c r="GQZ63" s="255"/>
      <c r="GRA63" s="255"/>
      <c r="GRB63" s="255"/>
      <c r="GRC63" s="255"/>
      <c r="GRD63" s="255"/>
      <c r="GRE63" s="255"/>
      <c r="GRF63" s="255"/>
      <c r="GRG63" s="255"/>
      <c r="GRH63" s="255"/>
      <c r="GRI63" s="255"/>
      <c r="GRJ63" s="255"/>
      <c r="GRK63" s="255"/>
      <c r="GRL63" s="255"/>
      <c r="GRM63" s="255"/>
      <c r="GRN63" s="255"/>
      <c r="GRO63" s="255"/>
      <c r="GRP63" s="255"/>
      <c r="GRQ63" s="255"/>
      <c r="GRR63" s="255"/>
      <c r="GRS63" s="255"/>
      <c r="GRT63" s="255"/>
      <c r="GRU63" s="255"/>
      <c r="GRV63" s="255"/>
      <c r="GRW63" s="255"/>
      <c r="GRX63" s="255"/>
      <c r="GRY63" s="255"/>
      <c r="GRZ63" s="255"/>
      <c r="GSA63" s="255"/>
      <c r="GSB63" s="255"/>
      <c r="GSC63" s="255"/>
      <c r="GSD63" s="255"/>
      <c r="GSE63" s="255"/>
      <c r="GSF63" s="255"/>
      <c r="GSG63" s="255"/>
      <c r="GSH63" s="255"/>
      <c r="GSI63" s="255"/>
      <c r="GSJ63" s="255"/>
      <c r="GSK63" s="255"/>
      <c r="GSL63" s="255"/>
      <c r="GSM63" s="255"/>
      <c r="GSN63" s="255"/>
      <c r="GSO63" s="255"/>
      <c r="GSP63" s="255"/>
      <c r="GSQ63" s="255"/>
      <c r="GSR63" s="255"/>
      <c r="GSS63" s="255"/>
      <c r="GST63" s="255"/>
      <c r="GSU63" s="255"/>
      <c r="GSV63" s="255"/>
      <c r="GSW63" s="255"/>
      <c r="GSX63" s="255"/>
      <c r="GSY63" s="255"/>
      <c r="GSZ63" s="255"/>
      <c r="GTA63" s="255"/>
      <c r="GTB63" s="255"/>
      <c r="GTC63" s="255"/>
      <c r="GTD63" s="255"/>
      <c r="GTE63" s="255"/>
      <c r="GTF63" s="255"/>
      <c r="GTG63" s="255"/>
      <c r="GTH63" s="255"/>
      <c r="GTI63" s="255"/>
      <c r="GTJ63" s="255"/>
      <c r="GTK63" s="255"/>
      <c r="GTL63" s="255"/>
      <c r="GTM63" s="255"/>
      <c r="GTN63" s="255"/>
      <c r="GTO63" s="255"/>
      <c r="GTP63" s="255"/>
      <c r="GTQ63" s="255"/>
      <c r="GTR63" s="255"/>
      <c r="GTS63" s="255"/>
      <c r="GTT63" s="255"/>
      <c r="GTU63" s="255"/>
      <c r="GTV63" s="255"/>
      <c r="GTW63" s="255"/>
      <c r="GTX63" s="255"/>
      <c r="GTY63" s="255"/>
      <c r="GTZ63" s="255"/>
      <c r="GUA63" s="255"/>
      <c r="GUB63" s="255"/>
      <c r="GUC63" s="255"/>
      <c r="GUD63" s="255"/>
      <c r="GUE63" s="255"/>
      <c r="GUF63" s="255"/>
      <c r="GUG63" s="255"/>
      <c r="GUH63" s="255"/>
      <c r="GUI63" s="255"/>
      <c r="GUJ63" s="255"/>
      <c r="GUK63" s="255"/>
      <c r="GUL63" s="255"/>
      <c r="GUM63" s="255"/>
      <c r="GUN63" s="255"/>
      <c r="GUO63" s="255"/>
      <c r="GUP63" s="255"/>
      <c r="GUQ63" s="255"/>
      <c r="GUR63" s="255"/>
      <c r="GUS63" s="255"/>
      <c r="GUT63" s="255"/>
      <c r="GUU63" s="255"/>
      <c r="GUV63" s="255"/>
      <c r="GUW63" s="255"/>
      <c r="GUX63" s="255"/>
      <c r="GUY63" s="255"/>
      <c r="GUZ63" s="255"/>
      <c r="GVA63" s="255"/>
      <c r="GVB63" s="255"/>
      <c r="GVC63" s="255"/>
      <c r="GVD63" s="255"/>
      <c r="GVE63" s="255"/>
      <c r="GVF63" s="255"/>
      <c r="GVG63" s="255"/>
      <c r="GVH63" s="255"/>
      <c r="GVI63" s="255"/>
      <c r="GVJ63" s="255"/>
      <c r="GVK63" s="255"/>
      <c r="GVL63" s="255"/>
      <c r="GVM63" s="255"/>
      <c r="GVN63" s="255"/>
      <c r="GVO63" s="255"/>
      <c r="GVP63" s="255"/>
      <c r="GVQ63" s="255"/>
      <c r="GVR63" s="255"/>
      <c r="GVS63" s="255"/>
      <c r="GVT63" s="255"/>
      <c r="GVU63" s="255"/>
      <c r="GVV63" s="255"/>
      <c r="GVW63" s="255"/>
      <c r="GVX63" s="255"/>
      <c r="GVY63" s="255"/>
      <c r="GVZ63" s="255"/>
      <c r="GWA63" s="255"/>
      <c r="GWB63" s="255"/>
      <c r="GWC63" s="255"/>
      <c r="GWD63" s="255"/>
      <c r="GWE63" s="255"/>
      <c r="GWF63" s="255"/>
      <c r="GWG63" s="255"/>
      <c r="GWH63" s="255"/>
      <c r="GWI63" s="255"/>
      <c r="GWJ63" s="255"/>
      <c r="GWK63" s="255"/>
      <c r="GWL63" s="255"/>
      <c r="GWM63" s="255"/>
      <c r="GWN63" s="255"/>
      <c r="GWO63" s="255"/>
      <c r="GWP63" s="255"/>
      <c r="GWQ63" s="255"/>
      <c r="GWR63" s="255"/>
      <c r="GWS63" s="255"/>
      <c r="GWT63" s="255"/>
      <c r="GWU63" s="255"/>
      <c r="GWV63" s="255"/>
      <c r="GWW63" s="255"/>
      <c r="GWX63" s="255"/>
      <c r="GWY63" s="255"/>
      <c r="GWZ63" s="255"/>
      <c r="GXA63" s="255"/>
      <c r="GXB63" s="255"/>
      <c r="GXC63" s="255"/>
      <c r="GXD63" s="255"/>
      <c r="GXE63" s="255"/>
      <c r="GXF63" s="255"/>
      <c r="GXG63" s="255"/>
      <c r="GXH63" s="255"/>
      <c r="GXI63" s="255"/>
      <c r="GXJ63" s="255"/>
      <c r="GXK63" s="255"/>
      <c r="GXL63" s="255"/>
      <c r="GXM63" s="255"/>
      <c r="GXN63" s="255"/>
      <c r="GXO63" s="255"/>
      <c r="GXP63" s="255"/>
      <c r="GXQ63" s="255"/>
      <c r="GXR63" s="255"/>
      <c r="GXS63" s="255"/>
      <c r="GXT63" s="255"/>
      <c r="GXU63" s="255"/>
      <c r="GXV63" s="255"/>
      <c r="GXW63" s="255"/>
      <c r="GXX63" s="255"/>
      <c r="GXY63" s="255"/>
      <c r="GXZ63" s="255"/>
      <c r="GYA63" s="255"/>
      <c r="GYB63" s="255"/>
      <c r="GYC63" s="255"/>
      <c r="GYD63" s="255"/>
      <c r="GYE63" s="255"/>
      <c r="GYF63" s="255"/>
      <c r="GYG63" s="255"/>
      <c r="GYH63" s="255"/>
      <c r="GYI63" s="255"/>
      <c r="GYJ63" s="255"/>
      <c r="GYK63" s="255"/>
      <c r="GYL63" s="255"/>
      <c r="GYM63" s="255"/>
      <c r="GYN63" s="255"/>
      <c r="GYO63" s="255"/>
      <c r="GYP63" s="255"/>
      <c r="GYQ63" s="255"/>
      <c r="GYR63" s="255"/>
      <c r="GYS63" s="255"/>
      <c r="GYT63" s="255"/>
      <c r="GYU63" s="255"/>
      <c r="GYV63" s="255"/>
      <c r="GYW63" s="255"/>
      <c r="GYX63" s="255"/>
      <c r="GYY63" s="255"/>
      <c r="GYZ63" s="255"/>
      <c r="GZA63" s="255"/>
      <c r="GZB63" s="255"/>
      <c r="GZC63" s="255"/>
      <c r="GZD63" s="255"/>
      <c r="GZE63" s="255"/>
      <c r="GZF63" s="255"/>
      <c r="GZG63" s="255"/>
      <c r="GZH63" s="255"/>
      <c r="GZI63" s="255"/>
      <c r="GZJ63" s="255"/>
      <c r="GZK63" s="255"/>
      <c r="GZL63" s="255"/>
      <c r="GZM63" s="255"/>
      <c r="GZN63" s="255"/>
      <c r="GZO63" s="255"/>
      <c r="GZP63" s="255"/>
      <c r="GZQ63" s="255"/>
      <c r="GZR63" s="255"/>
      <c r="GZS63" s="255"/>
      <c r="GZT63" s="255"/>
      <c r="GZU63" s="255"/>
      <c r="GZV63" s="255"/>
      <c r="GZW63" s="255"/>
      <c r="GZX63" s="255"/>
      <c r="GZY63" s="255"/>
      <c r="GZZ63" s="255"/>
      <c r="HAA63" s="255"/>
      <c r="HAB63" s="255"/>
      <c r="HAC63" s="255"/>
      <c r="HAD63" s="255"/>
      <c r="HAE63" s="255"/>
      <c r="HAF63" s="255"/>
      <c r="HAG63" s="255"/>
      <c r="HAH63" s="255"/>
      <c r="HAI63" s="255"/>
      <c r="HAJ63" s="255"/>
      <c r="HAK63" s="255"/>
      <c r="HAL63" s="255"/>
      <c r="HAM63" s="255"/>
      <c r="HAN63" s="255"/>
      <c r="HAO63" s="255"/>
      <c r="HAP63" s="255"/>
      <c r="HAQ63" s="255"/>
      <c r="HAR63" s="255"/>
      <c r="HAS63" s="255"/>
      <c r="HAT63" s="255"/>
      <c r="HAU63" s="255"/>
      <c r="HAV63" s="255"/>
      <c r="HAW63" s="255"/>
      <c r="HAX63" s="255"/>
      <c r="HAY63" s="255"/>
      <c r="HAZ63" s="255"/>
      <c r="HBA63" s="255"/>
      <c r="HBB63" s="255"/>
      <c r="HBC63" s="255"/>
      <c r="HBD63" s="255"/>
      <c r="HBE63" s="255"/>
      <c r="HBF63" s="255"/>
      <c r="HBG63" s="255"/>
      <c r="HBH63" s="255"/>
      <c r="HBI63" s="255"/>
      <c r="HBJ63" s="255"/>
      <c r="HBK63" s="255"/>
      <c r="HBL63" s="255"/>
      <c r="HBM63" s="255"/>
      <c r="HBN63" s="255"/>
      <c r="HBO63" s="255"/>
      <c r="HBP63" s="255"/>
      <c r="HBQ63" s="255"/>
      <c r="HBR63" s="255"/>
      <c r="HBS63" s="255"/>
      <c r="HBT63" s="255"/>
      <c r="HBU63" s="255"/>
      <c r="HBV63" s="255"/>
      <c r="HBW63" s="255"/>
      <c r="HBX63" s="255"/>
      <c r="HBY63" s="255"/>
      <c r="HBZ63" s="255"/>
      <c r="HCA63" s="255"/>
      <c r="HCB63" s="255"/>
      <c r="HCC63" s="255"/>
      <c r="HCD63" s="255"/>
      <c r="HCE63" s="255"/>
      <c r="HCF63" s="255"/>
      <c r="HCG63" s="255"/>
      <c r="HCH63" s="255"/>
      <c r="HCI63" s="255"/>
      <c r="HCJ63" s="255"/>
      <c r="HCK63" s="255"/>
      <c r="HCL63" s="255"/>
      <c r="HCM63" s="255"/>
      <c r="HCN63" s="255"/>
      <c r="HCO63" s="255"/>
      <c r="HCP63" s="255"/>
      <c r="HCQ63" s="255"/>
      <c r="HCR63" s="255"/>
      <c r="HCS63" s="255"/>
      <c r="HCT63" s="255"/>
      <c r="HCU63" s="255"/>
      <c r="HCV63" s="255"/>
      <c r="HCW63" s="255"/>
      <c r="HCX63" s="255"/>
      <c r="HCY63" s="255"/>
      <c r="HCZ63" s="255"/>
      <c r="HDA63" s="255"/>
      <c r="HDB63" s="255"/>
      <c r="HDC63" s="255"/>
      <c r="HDD63" s="255"/>
      <c r="HDE63" s="255"/>
      <c r="HDF63" s="255"/>
      <c r="HDG63" s="255"/>
      <c r="HDH63" s="255"/>
      <c r="HDI63" s="255"/>
      <c r="HDJ63" s="255"/>
      <c r="HDK63" s="255"/>
      <c r="HDL63" s="255"/>
      <c r="HDM63" s="255"/>
      <c r="HDN63" s="255"/>
      <c r="HDO63" s="255"/>
      <c r="HDP63" s="255"/>
      <c r="HDQ63" s="255"/>
      <c r="HDR63" s="255"/>
      <c r="HDS63" s="255"/>
      <c r="HDT63" s="255"/>
      <c r="HDU63" s="255"/>
      <c r="HDV63" s="255"/>
      <c r="HDW63" s="255"/>
      <c r="HDX63" s="255"/>
      <c r="HDY63" s="255"/>
      <c r="HDZ63" s="255"/>
      <c r="HEA63" s="255"/>
      <c r="HEB63" s="255"/>
      <c r="HEC63" s="255"/>
      <c r="HED63" s="255"/>
      <c r="HEE63" s="255"/>
      <c r="HEF63" s="255"/>
      <c r="HEG63" s="255"/>
      <c r="HEH63" s="255"/>
      <c r="HEI63" s="255"/>
      <c r="HEJ63" s="255"/>
      <c r="HEK63" s="255"/>
      <c r="HEL63" s="255"/>
      <c r="HEM63" s="255"/>
      <c r="HEN63" s="255"/>
      <c r="HEO63" s="255"/>
      <c r="HEP63" s="255"/>
      <c r="HEQ63" s="255"/>
      <c r="HER63" s="255"/>
      <c r="HES63" s="255"/>
      <c r="HET63" s="255"/>
      <c r="HEU63" s="255"/>
      <c r="HEV63" s="255"/>
      <c r="HEW63" s="255"/>
      <c r="HEX63" s="255"/>
      <c r="HEY63" s="255"/>
      <c r="HEZ63" s="255"/>
      <c r="HFA63" s="255"/>
      <c r="HFB63" s="255"/>
      <c r="HFC63" s="255"/>
      <c r="HFD63" s="255"/>
      <c r="HFE63" s="255"/>
      <c r="HFF63" s="255"/>
      <c r="HFG63" s="255"/>
      <c r="HFH63" s="255"/>
      <c r="HFI63" s="255"/>
      <c r="HFJ63" s="255"/>
      <c r="HFK63" s="255"/>
      <c r="HFL63" s="255"/>
      <c r="HFM63" s="255"/>
      <c r="HFN63" s="255"/>
      <c r="HFO63" s="255"/>
      <c r="HFP63" s="255"/>
      <c r="HFQ63" s="255"/>
      <c r="HFR63" s="255"/>
      <c r="HFS63" s="255"/>
      <c r="HFT63" s="255"/>
      <c r="HFU63" s="255"/>
      <c r="HFV63" s="255"/>
      <c r="HFW63" s="255"/>
      <c r="HFX63" s="255"/>
      <c r="HFY63" s="255"/>
      <c r="HFZ63" s="255"/>
      <c r="HGA63" s="255"/>
      <c r="HGB63" s="255"/>
      <c r="HGC63" s="255"/>
      <c r="HGD63" s="255"/>
      <c r="HGE63" s="255"/>
      <c r="HGF63" s="255"/>
      <c r="HGG63" s="255"/>
      <c r="HGH63" s="255"/>
      <c r="HGI63" s="255"/>
      <c r="HGJ63" s="255"/>
      <c r="HGK63" s="255"/>
      <c r="HGL63" s="255"/>
      <c r="HGM63" s="255"/>
      <c r="HGN63" s="255"/>
      <c r="HGO63" s="255"/>
      <c r="HGP63" s="255"/>
      <c r="HGQ63" s="255"/>
      <c r="HGR63" s="255"/>
      <c r="HGS63" s="255"/>
      <c r="HGT63" s="255"/>
      <c r="HGU63" s="255"/>
      <c r="HGV63" s="255"/>
      <c r="HGW63" s="255"/>
      <c r="HGX63" s="255"/>
      <c r="HGY63" s="255"/>
      <c r="HGZ63" s="255"/>
      <c r="HHA63" s="255"/>
      <c r="HHB63" s="255"/>
      <c r="HHC63" s="255"/>
      <c r="HHD63" s="255"/>
      <c r="HHE63" s="255"/>
      <c r="HHF63" s="255"/>
      <c r="HHG63" s="255"/>
      <c r="HHH63" s="255"/>
      <c r="HHI63" s="255"/>
      <c r="HHJ63" s="255"/>
      <c r="HHK63" s="255"/>
      <c r="HHL63" s="255"/>
      <c r="HHM63" s="255"/>
      <c r="HHN63" s="255"/>
      <c r="HHO63" s="255"/>
      <c r="HHP63" s="255"/>
      <c r="HHQ63" s="255"/>
      <c r="HHR63" s="255"/>
      <c r="HHS63" s="255"/>
      <c r="HHT63" s="255"/>
      <c r="HHU63" s="255"/>
      <c r="HHV63" s="255"/>
      <c r="HHW63" s="255"/>
      <c r="HHX63" s="255"/>
      <c r="HHY63" s="255"/>
      <c r="HHZ63" s="255"/>
      <c r="HIA63" s="255"/>
      <c r="HIB63" s="255"/>
      <c r="HIC63" s="255"/>
      <c r="HID63" s="255"/>
      <c r="HIE63" s="255"/>
      <c r="HIF63" s="255"/>
      <c r="HIG63" s="255"/>
      <c r="HIH63" s="255"/>
      <c r="HII63" s="255"/>
      <c r="HIJ63" s="255"/>
      <c r="HIK63" s="255"/>
      <c r="HIL63" s="255"/>
      <c r="HIM63" s="255"/>
      <c r="HIN63" s="255"/>
      <c r="HIO63" s="255"/>
      <c r="HIP63" s="255"/>
      <c r="HIQ63" s="255"/>
      <c r="HIR63" s="255"/>
      <c r="HIS63" s="255"/>
      <c r="HIT63" s="255"/>
      <c r="HIU63" s="255"/>
      <c r="HIV63" s="255"/>
      <c r="HIW63" s="255"/>
      <c r="HIX63" s="255"/>
      <c r="HIY63" s="255"/>
      <c r="HIZ63" s="255"/>
      <c r="HJA63" s="255"/>
      <c r="HJB63" s="255"/>
      <c r="HJC63" s="255"/>
      <c r="HJD63" s="255"/>
      <c r="HJE63" s="255"/>
      <c r="HJF63" s="255"/>
      <c r="HJG63" s="255"/>
      <c r="HJH63" s="255"/>
      <c r="HJI63" s="255"/>
      <c r="HJJ63" s="255"/>
      <c r="HJK63" s="255"/>
      <c r="HJL63" s="255"/>
      <c r="HJM63" s="255"/>
      <c r="HJN63" s="255"/>
      <c r="HJO63" s="255"/>
      <c r="HJP63" s="255"/>
      <c r="HJQ63" s="255"/>
      <c r="HJR63" s="255"/>
      <c r="HJS63" s="255"/>
      <c r="HJT63" s="255"/>
      <c r="HJU63" s="255"/>
      <c r="HJV63" s="255"/>
      <c r="HJW63" s="255"/>
      <c r="HJX63" s="255"/>
      <c r="HJY63" s="255"/>
      <c r="HJZ63" s="255"/>
      <c r="HKA63" s="255"/>
      <c r="HKB63" s="255"/>
      <c r="HKC63" s="255"/>
      <c r="HKD63" s="255"/>
      <c r="HKE63" s="255"/>
      <c r="HKF63" s="255"/>
      <c r="HKG63" s="255"/>
      <c r="HKH63" s="255"/>
      <c r="HKI63" s="255"/>
      <c r="HKJ63" s="255"/>
      <c r="HKK63" s="255"/>
      <c r="HKL63" s="255"/>
      <c r="HKM63" s="255"/>
      <c r="HKN63" s="255"/>
      <c r="HKO63" s="255"/>
      <c r="HKP63" s="255"/>
      <c r="HKQ63" s="255"/>
      <c r="HKR63" s="255"/>
      <c r="HKS63" s="255"/>
      <c r="HKT63" s="255"/>
      <c r="HKU63" s="255"/>
      <c r="HKV63" s="255"/>
      <c r="HKW63" s="255"/>
      <c r="HKX63" s="255"/>
      <c r="HKY63" s="255"/>
      <c r="HKZ63" s="255"/>
      <c r="HLA63" s="255"/>
      <c r="HLB63" s="255"/>
      <c r="HLC63" s="255"/>
      <c r="HLD63" s="255"/>
      <c r="HLE63" s="255"/>
      <c r="HLF63" s="255"/>
      <c r="HLG63" s="255"/>
      <c r="HLH63" s="255"/>
      <c r="HLI63" s="255"/>
      <c r="HLJ63" s="255"/>
      <c r="HLK63" s="255"/>
      <c r="HLL63" s="255"/>
      <c r="HLM63" s="255"/>
      <c r="HLN63" s="255"/>
      <c r="HLO63" s="255"/>
      <c r="HLP63" s="255"/>
      <c r="HLQ63" s="255"/>
      <c r="HLR63" s="255"/>
      <c r="HLS63" s="255"/>
      <c r="HLT63" s="255"/>
      <c r="HLU63" s="255"/>
      <c r="HLV63" s="255"/>
      <c r="HLW63" s="255"/>
      <c r="HLX63" s="255"/>
      <c r="HLY63" s="255"/>
      <c r="HLZ63" s="255"/>
      <c r="HMA63" s="255"/>
      <c r="HMB63" s="255"/>
      <c r="HMC63" s="255"/>
      <c r="HMD63" s="255"/>
      <c r="HME63" s="255"/>
      <c r="HMF63" s="255"/>
      <c r="HMG63" s="255"/>
      <c r="HMH63" s="255"/>
      <c r="HMI63" s="255"/>
      <c r="HMJ63" s="255"/>
      <c r="HMK63" s="255"/>
      <c r="HML63" s="255"/>
      <c r="HMM63" s="255"/>
      <c r="HMN63" s="255"/>
      <c r="HMO63" s="255"/>
      <c r="HMP63" s="255"/>
      <c r="HMQ63" s="255"/>
      <c r="HMR63" s="255"/>
      <c r="HMS63" s="255"/>
      <c r="HMT63" s="255"/>
      <c r="HMU63" s="255"/>
      <c r="HMV63" s="255"/>
      <c r="HMW63" s="255"/>
      <c r="HMX63" s="255"/>
      <c r="HMY63" s="255"/>
      <c r="HMZ63" s="255"/>
      <c r="HNA63" s="255"/>
      <c r="HNB63" s="255"/>
      <c r="HNC63" s="255"/>
      <c r="HND63" s="255"/>
      <c r="HNE63" s="255"/>
      <c r="HNF63" s="255"/>
      <c r="HNG63" s="255"/>
      <c r="HNH63" s="255"/>
      <c r="HNI63" s="255"/>
      <c r="HNJ63" s="255"/>
      <c r="HNK63" s="255"/>
      <c r="HNL63" s="255"/>
      <c r="HNM63" s="255"/>
      <c r="HNN63" s="255"/>
      <c r="HNO63" s="255"/>
      <c r="HNP63" s="255"/>
      <c r="HNQ63" s="255"/>
      <c r="HNR63" s="255"/>
      <c r="HNS63" s="255"/>
      <c r="HNT63" s="255"/>
      <c r="HNU63" s="255"/>
      <c r="HNV63" s="255"/>
      <c r="HNW63" s="255"/>
      <c r="HNX63" s="255"/>
      <c r="HNY63" s="255"/>
      <c r="HNZ63" s="255"/>
      <c r="HOA63" s="255"/>
      <c r="HOB63" s="255"/>
      <c r="HOC63" s="255"/>
      <c r="HOD63" s="255"/>
      <c r="HOE63" s="255"/>
      <c r="HOF63" s="255"/>
      <c r="HOG63" s="255"/>
      <c r="HOH63" s="255"/>
      <c r="HOI63" s="255"/>
      <c r="HOJ63" s="255"/>
      <c r="HOK63" s="255"/>
      <c r="HOL63" s="255"/>
      <c r="HOM63" s="255"/>
      <c r="HON63" s="255"/>
      <c r="HOO63" s="255"/>
      <c r="HOP63" s="255"/>
      <c r="HOQ63" s="255"/>
      <c r="HOR63" s="255"/>
      <c r="HOS63" s="255"/>
      <c r="HOT63" s="255"/>
      <c r="HOU63" s="255"/>
      <c r="HOV63" s="255"/>
      <c r="HOW63" s="255"/>
      <c r="HOX63" s="255"/>
      <c r="HOY63" s="255"/>
      <c r="HOZ63" s="255"/>
      <c r="HPA63" s="255"/>
      <c r="HPB63" s="255"/>
      <c r="HPC63" s="255"/>
      <c r="HPD63" s="255"/>
      <c r="HPE63" s="255"/>
      <c r="HPF63" s="255"/>
      <c r="HPG63" s="255"/>
      <c r="HPH63" s="255"/>
      <c r="HPI63" s="255"/>
      <c r="HPJ63" s="255"/>
      <c r="HPK63" s="255"/>
      <c r="HPL63" s="255"/>
      <c r="HPM63" s="255"/>
      <c r="HPN63" s="255"/>
      <c r="HPO63" s="255"/>
      <c r="HPP63" s="255"/>
      <c r="HPQ63" s="255"/>
      <c r="HPR63" s="255"/>
      <c r="HPS63" s="255"/>
      <c r="HPT63" s="255"/>
      <c r="HPU63" s="255"/>
      <c r="HPV63" s="255"/>
      <c r="HPW63" s="255"/>
      <c r="HPX63" s="255"/>
      <c r="HPY63" s="255"/>
      <c r="HPZ63" s="255"/>
      <c r="HQA63" s="255"/>
      <c r="HQB63" s="255"/>
      <c r="HQC63" s="255"/>
      <c r="HQD63" s="255"/>
      <c r="HQE63" s="255"/>
      <c r="HQF63" s="255"/>
      <c r="HQG63" s="255"/>
      <c r="HQH63" s="255"/>
      <c r="HQI63" s="255"/>
      <c r="HQJ63" s="255"/>
      <c r="HQK63" s="255"/>
      <c r="HQL63" s="255"/>
      <c r="HQM63" s="255"/>
      <c r="HQN63" s="255"/>
      <c r="HQO63" s="255"/>
      <c r="HQP63" s="255"/>
      <c r="HQQ63" s="255"/>
      <c r="HQR63" s="255"/>
      <c r="HQS63" s="255"/>
      <c r="HQT63" s="255"/>
      <c r="HQU63" s="255"/>
      <c r="HQV63" s="255"/>
      <c r="HQW63" s="255"/>
      <c r="HQX63" s="255"/>
      <c r="HQY63" s="255"/>
      <c r="HQZ63" s="255"/>
      <c r="HRA63" s="255"/>
      <c r="HRB63" s="255"/>
      <c r="HRC63" s="255"/>
      <c r="HRD63" s="255"/>
      <c r="HRE63" s="255"/>
      <c r="HRF63" s="255"/>
      <c r="HRG63" s="255"/>
      <c r="HRH63" s="255"/>
      <c r="HRI63" s="255"/>
      <c r="HRJ63" s="255"/>
      <c r="HRK63" s="255"/>
      <c r="HRL63" s="255"/>
      <c r="HRM63" s="255"/>
      <c r="HRN63" s="255"/>
      <c r="HRO63" s="255"/>
      <c r="HRP63" s="255"/>
      <c r="HRQ63" s="255"/>
      <c r="HRR63" s="255"/>
      <c r="HRS63" s="255"/>
      <c r="HRT63" s="255"/>
      <c r="HRU63" s="255"/>
      <c r="HRV63" s="255"/>
      <c r="HRW63" s="255"/>
      <c r="HRX63" s="255"/>
      <c r="HRY63" s="255"/>
      <c r="HRZ63" s="255"/>
      <c r="HSA63" s="255"/>
      <c r="HSB63" s="255"/>
      <c r="HSC63" s="255"/>
      <c r="HSD63" s="255"/>
      <c r="HSE63" s="255"/>
      <c r="HSF63" s="255"/>
      <c r="HSG63" s="255"/>
      <c r="HSH63" s="255"/>
      <c r="HSI63" s="255"/>
      <c r="HSJ63" s="255"/>
      <c r="HSK63" s="255"/>
      <c r="HSL63" s="255"/>
      <c r="HSM63" s="255"/>
      <c r="HSN63" s="255"/>
      <c r="HSO63" s="255"/>
      <c r="HSP63" s="255"/>
      <c r="HSQ63" s="255"/>
      <c r="HSR63" s="255"/>
      <c r="HSS63" s="255"/>
      <c r="HST63" s="255"/>
      <c r="HSU63" s="255"/>
      <c r="HSV63" s="255"/>
      <c r="HSW63" s="255"/>
      <c r="HSX63" s="255"/>
      <c r="HSY63" s="255"/>
      <c r="HSZ63" s="255"/>
      <c r="HTA63" s="255"/>
      <c r="HTB63" s="255"/>
      <c r="HTC63" s="255"/>
      <c r="HTD63" s="255"/>
      <c r="HTE63" s="255"/>
      <c r="HTF63" s="255"/>
      <c r="HTG63" s="255"/>
      <c r="HTH63" s="255"/>
      <c r="HTI63" s="255"/>
      <c r="HTJ63" s="255"/>
      <c r="HTK63" s="255"/>
      <c r="HTL63" s="255"/>
      <c r="HTM63" s="255"/>
      <c r="HTN63" s="255"/>
      <c r="HTO63" s="255"/>
      <c r="HTP63" s="255"/>
      <c r="HTQ63" s="255"/>
      <c r="HTR63" s="255"/>
      <c r="HTS63" s="255"/>
      <c r="HTT63" s="255"/>
      <c r="HTU63" s="255"/>
      <c r="HTV63" s="255"/>
      <c r="HTW63" s="255"/>
      <c r="HTX63" s="255"/>
      <c r="HTY63" s="255"/>
      <c r="HTZ63" s="255"/>
      <c r="HUA63" s="255"/>
      <c r="HUB63" s="255"/>
      <c r="HUC63" s="255"/>
      <c r="HUD63" s="255"/>
      <c r="HUE63" s="255"/>
      <c r="HUF63" s="255"/>
      <c r="HUG63" s="255"/>
      <c r="HUH63" s="255"/>
      <c r="HUI63" s="255"/>
      <c r="HUJ63" s="255"/>
      <c r="HUK63" s="255"/>
      <c r="HUL63" s="255"/>
      <c r="HUM63" s="255"/>
      <c r="HUN63" s="255"/>
      <c r="HUO63" s="255"/>
      <c r="HUP63" s="255"/>
      <c r="HUQ63" s="255"/>
      <c r="HUR63" s="255"/>
      <c r="HUS63" s="255"/>
      <c r="HUT63" s="255"/>
      <c r="HUU63" s="255"/>
      <c r="HUV63" s="255"/>
      <c r="HUW63" s="255"/>
      <c r="HUX63" s="255"/>
      <c r="HUY63" s="255"/>
      <c r="HUZ63" s="255"/>
      <c r="HVA63" s="255"/>
      <c r="HVB63" s="255"/>
      <c r="HVC63" s="255"/>
      <c r="HVD63" s="255"/>
      <c r="HVE63" s="255"/>
      <c r="HVF63" s="255"/>
      <c r="HVG63" s="255"/>
      <c r="HVH63" s="255"/>
      <c r="HVI63" s="255"/>
      <c r="HVJ63" s="255"/>
      <c r="HVK63" s="255"/>
      <c r="HVL63" s="255"/>
      <c r="HVM63" s="255"/>
      <c r="HVN63" s="255"/>
      <c r="HVO63" s="255"/>
      <c r="HVP63" s="255"/>
      <c r="HVQ63" s="255"/>
      <c r="HVR63" s="255"/>
      <c r="HVS63" s="255"/>
      <c r="HVT63" s="255"/>
      <c r="HVU63" s="255"/>
      <c r="HVV63" s="255"/>
      <c r="HVW63" s="255"/>
      <c r="HVX63" s="255"/>
      <c r="HVY63" s="255"/>
      <c r="HVZ63" s="255"/>
      <c r="HWA63" s="255"/>
      <c r="HWB63" s="255"/>
      <c r="HWC63" s="255"/>
      <c r="HWD63" s="255"/>
      <c r="HWE63" s="255"/>
      <c r="HWF63" s="255"/>
      <c r="HWG63" s="255"/>
      <c r="HWH63" s="255"/>
      <c r="HWI63" s="255"/>
      <c r="HWJ63" s="255"/>
      <c r="HWK63" s="255"/>
      <c r="HWL63" s="255"/>
      <c r="HWM63" s="255"/>
      <c r="HWN63" s="255"/>
      <c r="HWO63" s="255"/>
      <c r="HWP63" s="255"/>
      <c r="HWQ63" s="255"/>
      <c r="HWR63" s="255"/>
      <c r="HWS63" s="255"/>
      <c r="HWT63" s="255"/>
      <c r="HWU63" s="255"/>
      <c r="HWV63" s="255"/>
      <c r="HWW63" s="255"/>
      <c r="HWX63" s="255"/>
      <c r="HWY63" s="255"/>
      <c r="HWZ63" s="255"/>
      <c r="HXA63" s="255"/>
      <c r="HXB63" s="255"/>
      <c r="HXC63" s="255"/>
      <c r="HXD63" s="255"/>
      <c r="HXE63" s="255"/>
      <c r="HXF63" s="255"/>
      <c r="HXG63" s="255"/>
      <c r="HXH63" s="255"/>
      <c r="HXI63" s="255"/>
      <c r="HXJ63" s="255"/>
      <c r="HXK63" s="255"/>
      <c r="HXL63" s="255"/>
      <c r="HXM63" s="255"/>
      <c r="HXN63" s="255"/>
      <c r="HXO63" s="255"/>
      <c r="HXP63" s="255"/>
      <c r="HXQ63" s="255"/>
      <c r="HXR63" s="255"/>
      <c r="HXS63" s="255"/>
      <c r="HXT63" s="255"/>
      <c r="HXU63" s="255"/>
      <c r="HXV63" s="255"/>
      <c r="HXW63" s="255"/>
      <c r="HXX63" s="255"/>
      <c r="HXY63" s="255"/>
      <c r="HXZ63" s="255"/>
      <c r="HYA63" s="255"/>
      <c r="HYB63" s="255"/>
      <c r="HYC63" s="255"/>
      <c r="HYD63" s="255"/>
      <c r="HYE63" s="255"/>
      <c r="HYF63" s="255"/>
      <c r="HYG63" s="255"/>
      <c r="HYH63" s="255"/>
      <c r="HYI63" s="255"/>
      <c r="HYJ63" s="255"/>
      <c r="HYK63" s="255"/>
      <c r="HYL63" s="255"/>
      <c r="HYM63" s="255"/>
      <c r="HYN63" s="255"/>
      <c r="HYO63" s="255"/>
      <c r="HYP63" s="255"/>
      <c r="HYQ63" s="255"/>
      <c r="HYR63" s="255"/>
      <c r="HYS63" s="255"/>
      <c r="HYT63" s="255"/>
      <c r="HYU63" s="255"/>
      <c r="HYV63" s="255"/>
      <c r="HYW63" s="255"/>
      <c r="HYX63" s="255"/>
      <c r="HYY63" s="255"/>
      <c r="HYZ63" s="255"/>
      <c r="HZA63" s="255"/>
      <c r="HZB63" s="255"/>
      <c r="HZC63" s="255"/>
      <c r="HZD63" s="255"/>
      <c r="HZE63" s="255"/>
      <c r="HZF63" s="255"/>
      <c r="HZG63" s="255"/>
      <c r="HZH63" s="255"/>
      <c r="HZI63" s="255"/>
      <c r="HZJ63" s="255"/>
      <c r="HZK63" s="255"/>
      <c r="HZL63" s="255"/>
      <c r="HZM63" s="255"/>
      <c r="HZN63" s="255"/>
      <c r="HZO63" s="255"/>
      <c r="HZP63" s="255"/>
      <c r="HZQ63" s="255"/>
      <c r="HZR63" s="255"/>
      <c r="HZS63" s="255"/>
      <c r="HZT63" s="255"/>
      <c r="HZU63" s="255"/>
      <c r="HZV63" s="255"/>
      <c r="HZW63" s="255"/>
      <c r="HZX63" s="255"/>
      <c r="HZY63" s="255"/>
      <c r="HZZ63" s="255"/>
      <c r="IAA63" s="255"/>
      <c r="IAB63" s="255"/>
      <c r="IAC63" s="255"/>
      <c r="IAD63" s="255"/>
      <c r="IAE63" s="255"/>
      <c r="IAF63" s="255"/>
      <c r="IAG63" s="255"/>
      <c r="IAH63" s="255"/>
      <c r="IAI63" s="255"/>
      <c r="IAJ63" s="255"/>
      <c r="IAK63" s="255"/>
      <c r="IAL63" s="255"/>
      <c r="IAM63" s="255"/>
      <c r="IAN63" s="255"/>
      <c r="IAO63" s="255"/>
      <c r="IAP63" s="255"/>
      <c r="IAQ63" s="255"/>
      <c r="IAR63" s="255"/>
      <c r="IAS63" s="255"/>
      <c r="IAT63" s="255"/>
      <c r="IAU63" s="255"/>
      <c r="IAV63" s="255"/>
      <c r="IAW63" s="255"/>
      <c r="IAX63" s="255"/>
      <c r="IAY63" s="255"/>
      <c r="IAZ63" s="255"/>
      <c r="IBA63" s="255"/>
      <c r="IBB63" s="255"/>
      <c r="IBC63" s="255"/>
      <c r="IBD63" s="255"/>
      <c r="IBE63" s="255"/>
      <c r="IBF63" s="255"/>
      <c r="IBG63" s="255"/>
      <c r="IBH63" s="255"/>
      <c r="IBI63" s="255"/>
      <c r="IBJ63" s="255"/>
      <c r="IBK63" s="255"/>
      <c r="IBL63" s="255"/>
      <c r="IBM63" s="255"/>
      <c r="IBN63" s="255"/>
      <c r="IBO63" s="255"/>
      <c r="IBP63" s="255"/>
      <c r="IBQ63" s="255"/>
      <c r="IBR63" s="255"/>
      <c r="IBS63" s="255"/>
      <c r="IBT63" s="255"/>
      <c r="IBU63" s="255"/>
      <c r="IBV63" s="255"/>
      <c r="IBW63" s="255"/>
      <c r="IBX63" s="255"/>
      <c r="IBY63" s="255"/>
      <c r="IBZ63" s="255"/>
      <c r="ICA63" s="255"/>
      <c r="ICB63" s="255"/>
      <c r="ICC63" s="255"/>
      <c r="ICD63" s="255"/>
      <c r="ICE63" s="255"/>
      <c r="ICF63" s="255"/>
      <c r="ICG63" s="255"/>
      <c r="ICH63" s="255"/>
      <c r="ICI63" s="255"/>
      <c r="ICJ63" s="255"/>
      <c r="ICK63" s="255"/>
      <c r="ICL63" s="255"/>
      <c r="ICM63" s="255"/>
      <c r="ICN63" s="255"/>
      <c r="ICO63" s="255"/>
      <c r="ICP63" s="255"/>
      <c r="ICQ63" s="255"/>
      <c r="ICR63" s="255"/>
      <c r="ICS63" s="255"/>
      <c r="ICT63" s="255"/>
      <c r="ICU63" s="255"/>
      <c r="ICV63" s="255"/>
      <c r="ICW63" s="255"/>
      <c r="ICX63" s="255"/>
      <c r="ICY63" s="255"/>
      <c r="ICZ63" s="255"/>
      <c r="IDA63" s="255"/>
      <c r="IDB63" s="255"/>
      <c r="IDC63" s="255"/>
      <c r="IDD63" s="255"/>
      <c r="IDE63" s="255"/>
      <c r="IDF63" s="255"/>
      <c r="IDG63" s="255"/>
      <c r="IDH63" s="255"/>
      <c r="IDI63" s="255"/>
      <c r="IDJ63" s="255"/>
      <c r="IDK63" s="255"/>
      <c r="IDL63" s="255"/>
      <c r="IDM63" s="255"/>
      <c r="IDN63" s="255"/>
      <c r="IDO63" s="255"/>
      <c r="IDP63" s="255"/>
      <c r="IDQ63" s="255"/>
      <c r="IDR63" s="255"/>
      <c r="IDS63" s="255"/>
      <c r="IDT63" s="255"/>
      <c r="IDU63" s="255"/>
      <c r="IDV63" s="255"/>
      <c r="IDW63" s="255"/>
      <c r="IDX63" s="255"/>
      <c r="IDY63" s="255"/>
      <c r="IDZ63" s="255"/>
      <c r="IEA63" s="255"/>
      <c r="IEB63" s="255"/>
      <c r="IEC63" s="255"/>
      <c r="IED63" s="255"/>
      <c r="IEE63" s="255"/>
      <c r="IEF63" s="255"/>
      <c r="IEG63" s="255"/>
      <c r="IEH63" s="255"/>
      <c r="IEI63" s="255"/>
      <c r="IEJ63" s="255"/>
      <c r="IEK63" s="255"/>
      <c r="IEL63" s="255"/>
      <c r="IEM63" s="255"/>
      <c r="IEN63" s="255"/>
      <c r="IEO63" s="255"/>
      <c r="IEP63" s="255"/>
      <c r="IEQ63" s="255"/>
      <c r="IER63" s="255"/>
      <c r="IES63" s="255"/>
      <c r="IET63" s="255"/>
      <c r="IEU63" s="255"/>
      <c r="IEV63" s="255"/>
      <c r="IEW63" s="255"/>
      <c r="IEX63" s="255"/>
      <c r="IEY63" s="255"/>
      <c r="IEZ63" s="255"/>
      <c r="IFA63" s="255"/>
      <c r="IFB63" s="255"/>
      <c r="IFC63" s="255"/>
      <c r="IFD63" s="255"/>
      <c r="IFE63" s="255"/>
      <c r="IFF63" s="255"/>
      <c r="IFG63" s="255"/>
      <c r="IFH63" s="255"/>
      <c r="IFI63" s="255"/>
      <c r="IFJ63" s="255"/>
      <c r="IFK63" s="255"/>
      <c r="IFL63" s="255"/>
      <c r="IFM63" s="255"/>
      <c r="IFN63" s="255"/>
      <c r="IFO63" s="255"/>
      <c r="IFP63" s="255"/>
      <c r="IFQ63" s="255"/>
      <c r="IFR63" s="255"/>
      <c r="IFS63" s="255"/>
      <c r="IFT63" s="255"/>
      <c r="IFU63" s="255"/>
      <c r="IFV63" s="255"/>
      <c r="IFW63" s="255"/>
      <c r="IFX63" s="255"/>
      <c r="IFY63" s="255"/>
      <c r="IFZ63" s="255"/>
      <c r="IGA63" s="255"/>
      <c r="IGB63" s="255"/>
      <c r="IGC63" s="255"/>
      <c r="IGD63" s="255"/>
      <c r="IGE63" s="255"/>
      <c r="IGF63" s="255"/>
      <c r="IGG63" s="255"/>
      <c r="IGH63" s="255"/>
      <c r="IGI63" s="255"/>
      <c r="IGJ63" s="255"/>
      <c r="IGK63" s="255"/>
      <c r="IGL63" s="255"/>
      <c r="IGM63" s="255"/>
      <c r="IGN63" s="255"/>
      <c r="IGO63" s="255"/>
      <c r="IGP63" s="255"/>
      <c r="IGQ63" s="255"/>
      <c r="IGR63" s="255"/>
      <c r="IGS63" s="255"/>
      <c r="IGT63" s="255"/>
      <c r="IGU63" s="255"/>
      <c r="IGV63" s="255"/>
      <c r="IGW63" s="255"/>
      <c r="IGX63" s="255"/>
      <c r="IGY63" s="255"/>
      <c r="IGZ63" s="255"/>
      <c r="IHA63" s="255"/>
      <c r="IHB63" s="255"/>
      <c r="IHC63" s="255"/>
      <c r="IHD63" s="255"/>
      <c r="IHE63" s="255"/>
      <c r="IHF63" s="255"/>
      <c r="IHG63" s="255"/>
      <c r="IHH63" s="255"/>
      <c r="IHI63" s="255"/>
      <c r="IHJ63" s="255"/>
      <c r="IHK63" s="255"/>
      <c r="IHL63" s="255"/>
      <c r="IHM63" s="255"/>
      <c r="IHN63" s="255"/>
      <c r="IHO63" s="255"/>
      <c r="IHP63" s="255"/>
      <c r="IHQ63" s="255"/>
      <c r="IHR63" s="255"/>
      <c r="IHS63" s="255"/>
      <c r="IHT63" s="255"/>
      <c r="IHU63" s="255"/>
      <c r="IHV63" s="255"/>
      <c r="IHW63" s="255"/>
      <c r="IHX63" s="255"/>
      <c r="IHY63" s="255"/>
      <c r="IHZ63" s="255"/>
      <c r="IIA63" s="255"/>
      <c r="IIB63" s="255"/>
      <c r="IIC63" s="255"/>
      <c r="IID63" s="255"/>
      <c r="IIE63" s="255"/>
      <c r="IIF63" s="255"/>
      <c r="IIG63" s="255"/>
      <c r="IIH63" s="255"/>
      <c r="III63" s="255"/>
      <c r="IIJ63" s="255"/>
      <c r="IIK63" s="255"/>
      <c r="IIL63" s="255"/>
      <c r="IIM63" s="255"/>
      <c r="IIN63" s="255"/>
      <c r="IIO63" s="255"/>
      <c r="IIP63" s="255"/>
      <c r="IIQ63" s="255"/>
      <c r="IIR63" s="255"/>
      <c r="IIS63" s="255"/>
      <c r="IIT63" s="255"/>
      <c r="IIU63" s="255"/>
      <c r="IIV63" s="255"/>
      <c r="IIW63" s="255"/>
      <c r="IIX63" s="255"/>
      <c r="IIY63" s="255"/>
      <c r="IIZ63" s="255"/>
      <c r="IJA63" s="255"/>
      <c r="IJB63" s="255"/>
      <c r="IJC63" s="255"/>
      <c r="IJD63" s="255"/>
      <c r="IJE63" s="255"/>
      <c r="IJF63" s="255"/>
      <c r="IJG63" s="255"/>
      <c r="IJH63" s="255"/>
      <c r="IJI63" s="255"/>
      <c r="IJJ63" s="255"/>
      <c r="IJK63" s="255"/>
      <c r="IJL63" s="255"/>
      <c r="IJM63" s="255"/>
      <c r="IJN63" s="255"/>
      <c r="IJO63" s="255"/>
      <c r="IJP63" s="255"/>
      <c r="IJQ63" s="255"/>
      <c r="IJR63" s="255"/>
      <c r="IJS63" s="255"/>
      <c r="IJT63" s="255"/>
      <c r="IJU63" s="255"/>
      <c r="IJV63" s="255"/>
      <c r="IJW63" s="255"/>
      <c r="IJX63" s="255"/>
      <c r="IJY63" s="255"/>
      <c r="IJZ63" s="255"/>
      <c r="IKA63" s="255"/>
      <c r="IKB63" s="255"/>
      <c r="IKC63" s="255"/>
      <c r="IKD63" s="255"/>
      <c r="IKE63" s="255"/>
      <c r="IKF63" s="255"/>
      <c r="IKG63" s="255"/>
      <c r="IKH63" s="255"/>
      <c r="IKI63" s="255"/>
      <c r="IKJ63" s="255"/>
      <c r="IKK63" s="255"/>
      <c r="IKL63" s="255"/>
      <c r="IKM63" s="255"/>
      <c r="IKN63" s="255"/>
      <c r="IKO63" s="255"/>
      <c r="IKP63" s="255"/>
      <c r="IKQ63" s="255"/>
      <c r="IKR63" s="255"/>
      <c r="IKS63" s="255"/>
      <c r="IKT63" s="255"/>
      <c r="IKU63" s="255"/>
      <c r="IKV63" s="255"/>
      <c r="IKW63" s="255"/>
      <c r="IKX63" s="255"/>
      <c r="IKY63" s="255"/>
      <c r="IKZ63" s="255"/>
      <c r="ILA63" s="255"/>
      <c r="ILB63" s="255"/>
      <c r="ILC63" s="255"/>
      <c r="ILD63" s="255"/>
      <c r="ILE63" s="255"/>
      <c r="ILF63" s="255"/>
      <c r="ILG63" s="255"/>
      <c r="ILH63" s="255"/>
      <c r="ILI63" s="255"/>
      <c r="ILJ63" s="255"/>
      <c r="ILK63" s="255"/>
      <c r="ILL63" s="255"/>
      <c r="ILM63" s="255"/>
      <c r="ILN63" s="255"/>
      <c r="ILO63" s="255"/>
      <c r="ILP63" s="255"/>
      <c r="ILQ63" s="255"/>
      <c r="ILR63" s="255"/>
      <c r="ILS63" s="255"/>
      <c r="ILT63" s="255"/>
      <c r="ILU63" s="255"/>
      <c r="ILV63" s="255"/>
      <c r="ILW63" s="255"/>
      <c r="ILX63" s="255"/>
      <c r="ILY63" s="255"/>
      <c r="ILZ63" s="255"/>
      <c r="IMA63" s="255"/>
      <c r="IMB63" s="255"/>
      <c r="IMC63" s="255"/>
      <c r="IMD63" s="255"/>
      <c r="IME63" s="255"/>
      <c r="IMF63" s="255"/>
      <c r="IMG63" s="255"/>
      <c r="IMH63" s="255"/>
      <c r="IMI63" s="255"/>
      <c r="IMJ63" s="255"/>
      <c r="IMK63" s="255"/>
      <c r="IML63" s="255"/>
      <c r="IMM63" s="255"/>
      <c r="IMN63" s="255"/>
      <c r="IMO63" s="255"/>
      <c r="IMP63" s="255"/>
      <c r="IMQ63" s="255"/>
      <c r="IMR63" s="255"/>
      <c r="IMS63" s="255"/>
      <c r="IMT63" s="255"/>
      <c r="IMU63" s="255"/>
      <c r="IMV63" s="255"/>
      <c r="IMW63" s="255"/>
      <c r="IMX63" s="255"/>
      <c r="IMY63" s="255"/>
      <c r="IMZ63" s="255"/>
      <c r="INA63" s="255"/>
      <c r="INB63" s="255"/>
      <c r="INC63" s="255"/>
      <c r="IND63" s="255"/>
      <c r="INE63" s="255"/>
      <c r="INF63" s="255"/>
      <c r="ING63" s="255"/>
      <c r="INH63" s="255"/>
      <c r="INI63" s="255"/>
      <c r="INJ63" s="255"/>
      <c r="INK63" s="255"/>
      <c r="INL63" s="255"/>
      <c r="INM63" s="255"/>
      <c r="INN63" s="255"/>
      <c r="INO63" s="255"/>
      <c r="INP63" s="255"/>
      <c r="INQ63" s="255"/>
      <c r="INR63" s="255"/>
      <c r="INS63" s="255"/>
      <c r="INT63" s="255"/>
      <c r="INU63" s="255"/>
      <c r="INV63" s="255"/>
      <c r="INW63" s="255"/>
      <c r="INX63" s="255"/>
      <c r="INY63" s="255"/>
      <c r="INZ63" s="255"/>
      <c r="IOA63" s="255"/>
      <c r="IOB63" s="255"/>
      <c r="IOC63" s="255"/>
      <c r="IOD63" s="255"/>
      <c r="IOE63" s="255"/>
      <c r="IOF63" s="255"/>
      <c r="IOG63" s="255"/>
      <c r="IOH63" s="255"/>
      <c r="IOI63" s="255"/>
      <c r="IOJ63" s="255"/>
      <c r="IOK63" s="255"/>
      <c r="IOL63" s="255"/>
      <c r="IOM63" s="255"/>
      <c r="ION63" s="255"/>
      <c r="IOO63" s="255"/>
      <c r="IOP63" s="255"/>
      <c r="IOQ63" s="255"/>
      <c r="IOR63" s="255"/>
      <c r="IOS63" s="255"/>
      <c r="IOT63" s="255"/>
      <c r="IOU63" s="255"/>
      <c r="IOV63" s="255"/>
      <c r="IOW63" s="255"/>
      <c r="IOX63" s="255"/>
      <c r="IOY63" s="255"/>
      <c r="IOZ63" s="255"/>
      <c r="IPA63" s="255"/>
      <c r="IPB63" s="255"/>
      <c r="IPC63" s="255"/>
      <c r="IPD63" s="255"/>
      <c r="IPE63" s="255"/>
      <c r="IPF63" s="255"/>
      <c r="IPG63" s="255"/>
      <c r="IPH63" s="255"/>
      <c r="IPI63" s="255"/>
      <c r="IPJ63" s="255"/>
      <c r="IPK63" s="255"/>
      <c r="IPL63" s="255"/>
      <c r="IPM63" s="255"/>
      <c r="IPN63" s="255"/>
      <c r="IPO63" s="255"/>
      <c r="IPP63" s="255"/>
      <c r="IPQ63" s="255"/>
      <c r="IPR63" s="255"/>
      <c r="IPS63" s="255"/>
      <c r="IPT63" s="255"/>
      <c r="IPU63" s="255"/>
      <c r="IPV63" s="255"/>
      <c r="IPW63" s="255"/>
      <c r="IPX63" s="255"/>
      <c r="IPY63" s="255"/>
      <c r="IPZ63" s="255"/>
      <c r="IQA63" s="255"/>
      <c r="IQB63" s="255"/>
      <c r="IQC63" s="255"/>
      <c r="IQD63" s="255"/>
      <c r="IQE63" s="255"/>
      <c r="IQF63" s="255"/>
      <c r="IQG63" s="255"/>
      <c r="IQH63" s="255"/>
      <c r="IQI63" s="255"/>
      <c r="IQJ63" s="255"/>
      <c r="IQK63" s="255"/>
      <c r="IQL63" s="255"/>
      <c r="IQM63" s="255"/>
      <c r="IQN63" s="255"/>
      <c r="IQO63" s="255"/>
      <c r="IQP63" s="255"/>
      <c r="IQQ63" s="255"/>
      <c r="IQR63" s="255"/>
      <c r="IQS63" s="255"/>
      <c r="IQT63" s="255"/>
      <c r="IQU63" s="255"/>
      <c r="IQV63" s="255"/>
      <c r="IQW63" s="255"/>
      <c r="IQX63" s="255"/>
      <c r="IQY63" s="255"/>
      <c r="IQZ63" s="255"/>
      <c r="IRA63" s="255"/>
      <c r="IRB63" s="255"/>
      <c r="IRC63" s="255"/>
      <c r="IRD63" s="255"/>
      <c r="IRE63" s="255"/>
      <c r="IRF63" s="255"/>
      <c r="IRG63" s="255"/>
      <c r="IRH63" s="255"/>
      <c r="IRI63" s="255"/>
      <c r="IRJ63" s="255"/>
      <c r="IRK63" s="255"/>
      <c r="IRL63" s="255"/>
      <c r="IRM63" s="255"/>
      <c r="IRN63" s="255"/>
      <c r="IRO63" s="255"/>
      <c r="IRP63" s="255"/>
      <c r="IRQ63" s="255"/>
      <c r="IRR63" s="255"/>
      <c r="IRS63" s="255"/>
      <c r="IRT63" s="255"/>
      <c r="IRU63" s="255"/>
      <c r="IRV63" s="255"/>
      <c r="IRW63" s="255"/>
      <c r="IRX63" s="255"/>
      <c r="IRY63" s="255"/>
      <c r="IRZ63" s="255"/>
      <c r="ISA63" s="255"/>
      <c r="ISB63" s="255"/>
      <c r="ISC63" s="255"/>
      <c r="ISD63" s="255"/>
      <c r="ISE63" s="255"/>
      <c r="ISF63" s="255"/>
      <c r="ISG63" s="255"/>
      <c r="ISH63" s="255"/>
      <c r="ISI63" s="255"/>
      <c r="ISJ63" s="255"/>
      <c r="ISK63" s="255"/>
      <c r="ISL63" s="255"/>
      <c r="ISM63" s="255"/>
      <c r="ISN63" s="255"/>
      <c r="ISO63" s="255"/>
      <c r="ISP63" s="255"/>
      <c r="ISQ63" s="255"/>
      <c r="ISR63" s="255"/>
      <c r="ISS63" s="255"/>
      <c r="IST63" s="255"/>
      <c r="ISU63" s="255"/>
      <c r="ISV63" s="255"/>
      <c r="ISW63" s="255"/>
      <c r="ISX63" s="255"/>
      <c r="ISY63" s="255"/>
      <c r="ISZ63" s="255"/>
      <c r="ITA63" s="255"/>
      <c r="ITB63" s="255"/>
      <c r="ITC63" s="255"/>
      <c r="ITD63" s="255"/>
      <c r="ITE63" s="255"/>
      <c r="ITF63" s="255"/>
      <c r="ITG63" s="255"/>
      <c r="ITH63" s="255"/>
      <c r="ITI63" s="255"/>
      <c r="ITJ63" s="255"/>
      <c r="ITK63" s="255"/>
      <c r="ITL63" s="255"/>
      <c r="ITM63" s="255"/>
      <c r="ITN63" s="255"/>
      <c r="ITO63" s="255"/>
      <c r="ITP63" s="255"/>
      <c r="ITQ63" s="255"/>
      <c r="ITR63" s="255"/>
      <c r="ITS63" s="255"/>
      <c r="ITT63" s="255"/>
      <c r="ITU63" s="255"/>
      <c r="ITV63" s="255"/>
      <c r="ITW63" s="255"/>
      <c r="ITX63" s="255"/>
      <c r="ITY63" s="255"/>
      <c r="ITZ63" s="255"/>
      <c r="IUA63" s="255"/>
      <c r="IUB63" s="255"/>
      <c r="IUC63" s="255"/>
      <c r="IUD63" s="255"/>
      <c r="IUE63" s="255"/>
      <c r="IUF63" s="255"/>
      <c r="IUG63" s="255"/>
      <c r="IUH63" s="255"/>
      <c r="IUI63" s="255"/>
      <c r="IUJ63" s="255"/>
      <c r="IUK63" s="255"/>
      <c r="IUL63" s="255"/>
      <c r="IUM63" s="255"/>
      <c r="IUN63" s="255"/>
      <c r="IUO63" s="255"/>
      <c r="IUP63" s="255"/>
      <c r="IUQ63" s="255"/>
      <c r="IUR63" s="255"/>
      <c r="IUS63" s="255"/>
      <c r="IUT63" s="255"/>
      <c r="IUU63" s="255"/>
      <c r="IUV63" s="255"/>
      <c r="IUW63" s="255"/>
      <c r="IUX63" s="255"/>
      <c r="IUY63" s="255"/>
      <c r="IUZ63" s="255"/>
      <c r="IVA63" s="255"/>
      <c r="IVB63" s="255"/>
      <c r="IVC63" s="255"/>
      <c r="IVD63" s="255"/>
      <c r="IVE63" s="255"/>
      <c r="IVF63" s="255"/>
      <c r="IVG63" s="255"/>
      <c r="IVH63" s="255"/>
      <c r="IVI63" s="255"/>
      <c r="IVJ63" s="255"/>
      <c r="IVK63" s="255"/>
      <c r="IVL63" s="255"/>
      <c r="IVM63" s="255"/>
      <c r="IVN63" s="255"/>
      <c r="IVO63" s="255"/>
      <c r="IVP63" s="255"/>
      <c r="IVQ63" s="255"/>
      <c r="IVR63" s="255"/>
      <c r="IVS63" s="255"/>
      <c r="IVT63" s="255"/>
      <c r="IVU63" s="255"/>
      <c r="IVV63" s="255"/>
      <c r="IVW63" s="255"/>
      <c r="IVX63" s="255"/>
      <c r="IVY63" s="255"/>
      <c r="IVZ63" s="255"/>
      <c r="IWA63" s="255"/>
      <c r="IWB63" s="255"/>
      <c r="IWC63" s="255"/>
      <c r="IWD63" s="255"/>
      <c r="IWE63" s="255"/>
      <c r="IWF63" s="255"/>
      <c r="IWG63" s="255"/>
      <c r="IWH63" s="255"/>
      <c r="IWI63" s="255"/>
      <c r="IWJ63" s="255"/>
      <c r="IWK63" s="255"/>
      <c r="IWL63" s="255"/>
      <c r="IWM63" s="255"/>
      <c r="IWN63" s="255"/>
      <c r="IWO63" s="255"/>
      <c r="IWP63" s="255"/>
      <c r="IWQ63" s="255"/>
      <c r="IWR63" s="255"/>
      <c r="IWS63" s="255"/>
      <c r="IWT63" s="255"/>
      <c r="IWU63" s="255"/>
      <c r="IWV63" s="255"/>
      <c r="IWW63" s="255"/>
      <c r="IWX63" s="255"/>
      <c r="IWY63" s="255"/>
      <c r="IWZ63" s="255"/>
      <c r="IXA63" s="255"/>
      <c r="IXB63" s="255"/>
      <c r="IXC63" s="255"/>
      <c r="IXD63" s="255"/>
      <c r="IXE63" s="255"/>
      <c r="IXF63" s="255"/>
      <c r="IXG63" s="255"/>
      <c r="IXH63" s="255"/>
      <c r="IXI63" s="255"/>
      <c r="IXJ63" s="255"/>
      <c r="IXK63" s="255"/>
      <c r="IXL63" s="255"/>
      <c r="IXM63" s="255"/>
      <c r="IXN63" s="255"/>
      <c r="IXO63" s="255"/>
      <c r="IXP63" s="255"/>
      <c r="IXQ63" s="255"/>
      <c r="IXR63" s="255"/>
      <c r="IXS63" s="255"/>
      <c r="IXT63" s="255"/>
      <c r="IXU63" s="255"/>
      <c r="IXV63" s="255"/>
      <c r="IXW63" s="255"/>
      <c r="IXX63" s="255"/>
      <c r="IXY63" s="255"/>
      <c r="IXZ63" s="255"/>
      <c r="IYA63" s="255"/>
      <c r="IYB63" s="255"/>
      <c r="IYC63" s="255"/>
      <c r="IYD63" s="255"/>
      <c r="IYE63" s="255"/>
      <c r="IYF63" s="255"/>
      <c r="IYG63" s="255"/>
      <c r="IYH63" s="255"/>
      <c r="IYI63" s="255"/>
      <c r="IYJ63" s="255"/>
      <c r="IYK63" s="255"/>
      <c r="IYL63" s="255"/>
      <c r="IYM63" s="255"/>
      <c r="IYN63" s="255"/>
      <c r="IYO63" s="255"/>
      <c r="IYP63" s="255"/>
      <c r="IYQ63" s="255"/>
      <c r="IYR63" s="255"/>
      <c r="IYS63" s="255"/>
      <c r="IYT63" s="255"/>
      <c r="IYU63" s="255"/>
      <c r="IYV63" s="255"/>
      <c r="IYW63" s="255"/>
      <c r="IYX63" s="255"/>
      <c r="IYY63" s="255"/>
      <c r="IYZ63" s="255"/>
      <c r="IZA63" s="255"/>
      <c r="IZB63" s="255"/>
      <c r="IZC63" s="255"/>
      <c r="IZD63" s="255"/>
      <c r="IZE63" s="255"/>
      <c r="IZF63" s="255"/>
      <c r="IZG63" s="255"/>
      <c r="IZH63" s="255"/>
      <c r="IZI63" s="255"/>
      <c r="IZJ63" s="255"/>
      <c r="IZK63" s="255"/>
      <c r="IZL63" s="255"/>
      <c r="IZM63" s="255"/>
      <c r="IZN63" s="255"/>
      <c r="IZO63" s="255"/>
      <c r="IZP63" s="255"/>
      <c r="IZQ63" s="255"/>
      <c r="IZR63" s="255"/>
      <c r="IZS63" s="255"/>
      <c r="IZT63" s="255"/>
      <c r="IZU63" s="255"/>
      <c r="IZV63" s="255"/>
      <c r="IZW63" s="255"/>
      <c r="IZX63" s="255"/>
      <c r="IZY63" s="255"/>
      <c r="IZZ63" s="255"/>
      <c r="JAA63" s="255"/>
      <c r="JAB63" s="255"/>
      <c r="JAC63" s="255"/>
      <c r="JAD63" s="255"/>
      <c r="JAE63" s="255"/>
      <c r="JAF63" s="255"/>
      <c r="JAG63" s="255"/>
      <c r="JAH63" s="255"/>
      <c r="JAI63" s="255"/>
      <c r="JAJ63" s="255"/>
      <c r="JAK63" s="255"/>
      <c r="JAL63" s="255"/>
      <c r="JAM63" s="255"/>
      <c r="JAN63" s="255"/>
      <c r="JAO63" s="255"/>
      <c r="JAP63" s="255"/>
      <c r="JAQ63" s="255"/>
      <c r="JAR63" s="255"/>
      <c r="JAS63" s="255"/>
      <c r="JAT63" s="255"/>
      <c r="JAU63" s="255"/>
      <c r="JAV63" s="255"/>
      <c r="JAW63" s="255"/>
      <c r="JAX63" s="255"/>
      <c r="JAY63" s="255"/>
      <c r="JAZ63" s="255"/>
      <c r="JBA63" s="255"/>
      <c r="JBB63" s="255"/>
      <c r="JBC63" s="255"/>
      <c r="JBD63" s="255"/>
      <c r="JBE63" s="255"/>
      <c r="JBF63" s="255"/>
      <c r="JBG63" s="255"/>
      <c r="JBH63" s="255"/>
      <c r="JBI63" s="255"/>
      <c r="JBJ63" s="255"/>
      <c r="JBK63" s="255"/>
      <c r="JBL63" s="255"/>
      <c r="JBM63" s="255"/>
      <c r="JBN63" s="255"/>
      <c r="JBO63" s="255"/>
      <c r="JBP63" s="255"/>
      <c r="JBQ63" s="255"/>
      <c r="JBR63" s="255"/>
      <c r="JBS63" s="255"/>
      <c r="JBT63" s="255"/>
      <c r="JBU63" s="255"/>
      <c r="JBV63" s="255"/>
      <c r="JBW63" s="255"/>
      <c r="JBX63" s="255"/>
      <c r="JBY63" s="255"/>
      <c r="JBZ63" s="255"/>
      <c r="JCA63" s="255"/>
      <c r="JCB63" s="255"/>
      <c r="JCC63" s="255"/>
      <c r="JCD63" s="255"/>
      <c r="JCE63" s="255"/>
      <c r="JCF63" s="255"/>
      <c r="JCG63" s="255"/>
      <c r="JCH63" s="255"/>
      <c r="JCI63" s="255"/>
      <c r="JCJ63" s="255"/>
      <c r="JCK63" s="255"/>
      <c r="JCL63" s="255"/>
      <c r="JCM63" s="255"/>
      <c r="JCN63" s="255"/>
      <c r="JCO63" s="255"/>
      <c r="JCP63" s="255"/>
      <c r="JCQ63" s="255"/>
      <c r="JCR63" s="255"/>
      <c r="JCS63" s="255"/>
      <c r="JCT63" s="255"/>
      <c r="JCU63" s="255"/>
      <c r="JCV63" s="255"/>
      <c r="JCW63" s="255"/>
      <c r="JCX63" s="255"/>
      <c r="JCY63" s="255"/>
      <c r="JCZ63" s="255"/>
      <c r="JDA63" s="255"/>
      <c r="JDB63" s="255"/>
      <c r="JDC63" s="255"/>
      <c r="JDD63" s="255"/>
      <c r="JDE63" s="255"/>
      <c r="JDF63" s="255"/>
      <c r="JDG63" s="255"/>
      <c r="JDH63" s="255"/>
      <c r="JDI63" s="255"/>
      <c r="JDJ63" s="255"/>
      <c r="JDK63" s="255"/>
      <c r="JDL63" s="255"/>
      <c r="JDM63" s="255"/>
      <c r="JDN63" s="255"/>
      <c r="JDO63" s="255"/>
      <c r="JDP63" s="255"/>
      <c r="JDQ63" s="255"/>
      <c r="JDR63" s="255"/>
      <c r="JDS63" s="255"/>
      <c r="JDT63" s="255"/>
      <c r="JDU63" s="255"/>
      <c r="JDV63" s="255"/>
      <c r="JDW63" s="255"/>
      <c r="JDX63" s="255"/>
      <c r="JDY63" s="255"/>
      <c r="JDZ63" s="255"/>
      <c r="JEA63" s="255"/>
      <c r="JEB63" s="255"/>
      <c r="JEC63" s="255"/>
      <c r="JED63" s="255"/>
      <c r="JEE63" s="255"/>
      <c r="JEF63" s="255"/>
      <c r="JEG63" s="255"/>
      <c r="JEH63" s="255"/>
      <c r="JEI63" s="255"/>
      <c r="JEJ63" s="255"/>
      <c r="JEK63" s="255"/>
      <c r="JEL63" s="255"/>
      <c r="JEM63" s="255"/>
      <c r="JEN63" s="255"/>
      <c r="JEO63" s="255"/>
      <c r="JEP63" s="255"/>
      <c r="JEQ63" s="255"/>
      <c r="JER63" s="255"/>
      <c r="JES63" s="255"/>
      <c r="JET63" s="255"/>
      <c r="JEU63" s="255"/>
      <c r="JEV63" s="255"/>
      <c r="JEW63" s="255"/>
      <c r="JEX63" s="255"/>
      <c r="JEY63" s="255"/>
      <c r="JEZ63" s="255"/>
      <c r="JFA63" s="255"/>
      <c r="JFB63" s="255"/>
      <c r="JFC63" s="255"/>
      <c r="JFD63" s="255"/>
      <c r="JFE63" s="255"/>
      <c r="JFF63" s="255"/>
      <c r="JFG63" s="255"/>
      <c r="JFH63" s="255"/>
      <c r="JFI63" s="255"/>
      <c r="JFJ63" s="255"/>
      <c r="JFK63" s="255"/>
      <c r="JFL63" s="255"/>
      <c r="JFM63" s="255"/>
      <c r="JFN63" s="255"/>
      <c r="JFO63" s="255"/>
      <c r="JFP63" s="255"/>
      <c r="JFQ63" s="255"/>
      <c r="JFR63" s="255"/>
      <c r="JFS63" s="255"/>
      <c r="JFT63" s="255"/>
      <c r="JFU63" s="255"/>
      <c r="JFV63" s="255"/>
      <c r="JFW63" s="255"/>
      <c r="JFX63" s="255"/>
      <c r="JFY63" s="255"/>
      <c r="JFZ63" s="255"/>
      <c r="JGA63" s="255"/>
      <c r="JGB63" s="255"/>
      <c r="JGC63" s="255"/>
      <c r="JGD63" s="255"/>
      <c r="JGE63" s="255"/>
      <c r="JGF63" s="255"/>
      <c r="JGG63" s="255"/>
      <c r="JGH63" s="255"/>
      <c r="JGI63" s="255"/>
      <c r="JGJ63" s="255"/>
      <c r="JGK63" s="255"/>
      <c r="JGL63" s="255"/>
      <c r="JGM63" s="255"/>
      <c r="JGN63" s="255"/>
      <c r="JGO63" s="255"/>
      <c r="JGP63" s="255"/>
      <c r="JGQ63" s="255"/>
      <c r="JGR63" s="255"/>
      <c r="JGS63" s="255"/>
      <c r="JGT63" s="255"/>
      <c r="JGU63" s="255"/>
      <c r="JGV63" s="255"/>
      <c r="JGW63" s="255"/>
      <c r="JGX63" s="255"/>
      <c r="JGY63" s="255"/>
      <c r="JGZ63" s="255"/>
      <c r="JHA63" s="255"/>
      <c r="JHB63" s="255"/>
      <c r="JHC63" s="255"/>
      <c r="JHD63" s="255"/>
      <c r="JHE63" s="255"/>
      <c r="JHF63" s="255"/>
      <c r="JHG63" s="255"/>
      <c r="JHH63" s="255"/>
      <c r="JHI63" s="255"/>
      <c r="JHJ63" s="255"/>
      <c r="JHK63" s="255"/>
      <c r="JHL63" s="255"/>
      <c r="JHM63" s="255"/>
      <c r="JHN63" s="255"/>
      <c r="JHO63" s="255"/>
      <c r="JHP63" s="255"/>
      <c r="JHQ63" s="255"/>
      <c r="JHR63" s="255"/>
      <c r="JHS63" s="255"/>
      <c r="JHT63" s="255"/>
      <c r="JHU63" s="255"/>
      <c r="JHV63" s="255"/>
      <c r="JHW63" s="255"/>
      <c r="JHX63" s="255"/>
      <c r="JHY63" s="255"/>
      <c r="JHZ63" s="255"/>
      <c r="JIA63" s="255"/>
      <c r="JIB63" s="255"/>
      <c r="JIC63" s="255"/>
      <c r="JID63" s="255"/>
      <c r="JIE63" s="255"/>
      <c r="JIF63" s="255"/>
      <c r="JIG63" s="255"/>
      <c r="JIH63" s="255"/>
      <c r="JII63" s="255"/>
      <c r="JIJ63" s="255"/>
      <c r="JIK63" s="255"/>
      <c r="JIL63" s="255"/>
      <c r="JIM63" s="255"/>
      <c r="JIN63" s="255"/>
      <c r="JIO63" s="255"/>
      <c r="JIP63" s="255"/>
      <c r="JIQ63" s="255"/>
      <c r="JIR63" s="255"/>
      <c r="JIS63" s="255"/>
      <c r="JIT63" s="255"/>
      <c r="JIU63" s="255"/>
      <c r="JIV63" s="255"/>
      <c r="JIW63" s="255"/>
      <c r="JIX63" s="255"/>
      <c r="JIY63" s="255"/>
      <c r="JIZ63" s="255"/>
      <c r="JJA63" s="255"/>
      <c r="JJB63" s="255"/>
      <c r="JJC63" s="255"/>
      <c r="JJD63" s="255"/>
      <c r="JJE63" s="255"/>
      <c r="JJF63" s="255"/>
      <c r="JJG63" s="255"/>
      <c r="JJH63" s="255"/>
      <c r="JJI63" s="255"/>
      <c r="JJJ63" s="255"/>
      <c r="JJK63" s="255"/>
      <c r="JJL63" s="255"/>
      <c r="JJM63" s="255"/>
      <c r="JJN63" s="255"/>
      <c r="JJO63" s="255"/>
      <c r="JJP63" s="255"/>
      <c r="JJQ63" s="255"/>
      <c r="JJR63" s="255"/>
      <c r="JJS63" s="255"/>
      <c r="JJT63" s="255"/>
      <c r="JJU63" s="255"/>
      <c r="JJV63" s="255"/>
      <c r="JJW63" s="255"/>
      <c r="JJX63" s="255"/>
      <c r="JJY63" s="255"/>
      <c r="JJZ63" s="255"/>
      <c r="JKA63" s="255"/>
      <c r="JKB63" s="255"/>
      <c r="JKC63" s="255"/>
      <c r="JKD63" s="255"/>
      <c r="JKE63" s="255"/>
      <c r="JKF63" s="255"/>
      <c r="JKG63" s="255"/>
      <c r="JKH63" s="255"/>
      <c r="JKI63" s="255"/>
      <c r="JKJ63" s="255"/>
      <c r="JKK63" s="255"/>
      <c r="JKL63" s="255"/>
      <c r="JKM63" s="255"/>
      <c r="JKN63" s="255"/>
      <c r="JKO63" s="255"/>
      <c r="JKP63" s="255"/>
      <c r="JKQ63" s="255"/>
      <c r="JKR63" s="255"/>
      <c r="JKS63" s="255"/>
      <c r="JKT63" s="255"/>
      <c r="JKU63" s="255"/>
      <c r="JKV63" s="255"/>
      <c r="JKW63" s="255"/>
      <c r="JKX63" s="255"/>
      <c r="JKY63" s="255"/>
      <c r="JKZ63" s="255"/>
      <c r="JLA63" s="255"/>
      <c r="JLB63" s="255"/>
      <c r="JLC63" s="255"/>
      <c r="JLD63" s="255"/>
      <c r="JLE63" s="255"/>
      <c r="JLF63" s="255"/>
      <c r="JLG63" s="255"/>
      <c r="JLH63" s="255"/>
      <c r="JLI63" s="255"/>
      <c r="JLJ63" s="255"/>
      <c r="JLK63" s="255"/>
      <c r="JLL63" s="255"/>
      <c r="JLM63" s="255"/>
      <c r="JLN63" s="255"/>
      <c r="JLO63" s="255"/>
      <c r="JLP63" s="255"/>
      <c r="JLQ63" s="255"/>
      <c r="JLR63" s="255"/>
      <c r="JLS63" s="255"/>
      <c r="JLT63" s="255"/>
      <c r="JLU63" s="255"/>
      <c r="JLV63" s="255"/>
      <c r="JLW63" s="255"/>
      <c r="JLX63" s="255"/>
      <c r="JLY63" s="255"/>
      <c r="JLZ63" s="255"/>
      <c r="JMA63" s="255"/>
      <c r="JMB63" s="255"/>
      <c r="JMC63" s="255"/>
      <c r="JMD63" s="255"/>
      <c r="JME63" s="255"/>
      <c r="JMF63" s="255"/>
      <c r="JMG63" s="255"/>
      <c r="JMH63" s="255"/>
      <c r="JMI63" s="255"/>
      <c r="JMJ63" s="255"/>
      <c r="JMK63" s="255"/>
      <c r="JML63" s="255"/>
      <c r="JMM63" s="255"/>
      <c r="JMN63" s="255"/>
      <c r="JMO63" s="255"/>
      <c r="JMP63" s="255"/>
      <c r="JMQ63" s="255"/>
      <c r="JMR63" s="255"/>
      <c r="JMS63" s="255"/>
      <c r="JMT63" s="255"/>
      <c r="JMU63" s="255"/>
      <c r="JMV63" s="255"/>
      <c r="JMW63" s="255"/>
      <c r="JMX63" s="255"/>
      <c r="JMY63" s="255"/>
      <c r="JMZ63" s="255"/>
      <c r="JNA63" s="255"/>
      <c r="JNB63" s="255"/>
      <c r="JNC63" s="255"/>
      <c r="JND63" s="255"/>
      <c r="JNE63" s="255"/>
      <c r="JNF63" s="255"/>
      <c r="JNG63" s="255"/>
      <c r="JNH63" s="255"/>
      <c r="JNI63" s="255"/>
      <c r="JNJ63" s="255"/>
      <c r="JNK63" s="255"/>
      <c r="JNL63" s="255"/>
      <c r="JNM63" s="255"/>
      <c r="JNN63" s="255"/>
      <c r="JNO63" s="255"/>
      <c r="JNP63" s="255"/>
      <c r="JNQ63" s="255"/>
      <c r="JNR63" s="255"/>
      <c r="JNS63" s="255"/>
      <c r="JNT63" s="255"/>
      <c r="JNU63" s="255"/>
      <c r="JNV63" s="255"/>
      <c r="JNW63" s="255"/>
      <c r="JNX63" s="255"/>
      <c r="JNY63" s="255"/>
      <c r="JNZ63" s="255"/>
      <c r="JOA63" s="255"/>
      <c r="JOB63" s="255"/>
      <c r="JOC63" s="255"/>
      <c r="JOD63" s="255"/>
      <c r="JOE63" s="255"/>
      <c r="JOF63" s="255"/>
      <c r="JOG63" s="255"/>
      <c r="JOH63" s="255"/>
      <c r="JOI63" s="255"/>
      <c r="JOJ63" s="255"/>
      <c r="JOK63" s="255"/>
      <c r="JOL63" s="255"/>
      <c r="JOM63" s="255"/>
      <c r="JON63" s="255"/>
      <c r="JOO63" s="255"/>
      <c r="JOP63" s="255"/>
      <c r="JOQ63" s="255"/>
      <c r="JOR63" s="255"/>
      <c r="JOS63" s="255"/>
      <c r="JOT63" s="255"/>
      <c r="JOU63" s="255"/>
      <c r="JOV63" s="255"/>
      <c r="JOW63" s="255"/>
      <c r="JOX63" s="255"/>
      <c r="JOY63" s="255"/>
      <c r="JOZ63" s="255"/>
      <c r="JPA63" s="255"/>
      <c r="JPB63" s="255"/>
      <c r="JPC63" s="255"/>
      <c r="JPD63" s="255"/>
      <c r="JPE63" s="255"/>
      <c r="JPF63" s="255"/>
      <c r="JPG63" s="255"/>
      <c r="JPH63" s="255"/>
      <c r="JPI63" s="255"/>
      <c r="JPJ63" s="255"/>
      <c r="JPK63" s="255"/>
      <c r="JPL63" s="255"/>
      <c r="JPM63" s="255"/>
      <c r="JPN63" s="255"/>
      <c r="JPO63" s="255"/>
      <c r="JPP63" s="255"/>
      <c r="JPQ63" s="255"/>
      <c r="JPR63" s="255"/>
      <c r="JPS63" s="255"/>
      <c r="JPT63" s="255"/>
      <c r="JPU63" s="255"/>
      <c r="JPV63" s="255"/>
      <c r="JPW63" s="255"/>
      <c r="JPX63" s="255"/>
      <c r="JPY63" s="255"/>
      <c r="JPZ63" s="255"/>
      <c r="JQA63" s="255"/>
      <c r="JQB63" s="255"/>
      <c r="JQC63" s="255"/>
      <c r="JQD63" s="255"/>
      <c r="JQE63" s="255"/>
      <c r="JQF63" s="255"/>
      <c r="JQG63" s="255"/>
      <c r="JQH63" s="255"/>
      <c r="JQI63" s="255"/>
      <c r="JQJ63" s="255"/>
      <c r="JQK63" s="255"/>
      <c r="JQL63" s="255"/>
      <c r="JQM63" s="255"/>
      <c r="JQN63" s="255"/>
      <c r="JQO63" s="255"/>
      <c r="JQP63" s="255"/>
      <c r="JQQ63" s="255"/>
      <c r="JQR63" s="255"/>
      <c r="JQS63" s="255"/>
      <c r="JQT63" s="255"/>
      <c r="JQU63" s="255"/>
      <c r="JQV63" s="255"/>
      <c r="JQW63" s="255"/>
      <c r="JQX63" s="255"/>
      <c r="JQY63" s="255"/>
      <c r="JQZ63" s="255"/>
      <c r="JRA63" s="255"/>
      <c r="JRB63" s="255"/>
      <c r="JRC63" s="255"/>
      <c r="JRD63" s="255"/>
      <c r="JRE63" s="255"/>
      <c r="JRF63" s="255"/>
      <c r="JRG63" s="255"/>
      <c r="JRH63" s="255"/>
      <c r="JRI63" s="255"/>
      <c r="JRJ63" s="255"/>
      <c r="JRK63" s="255"/>
      <c r="JRL63" s="255"/>
      <c r="JRM63" s="255"/>
      <c r="JRN63" s="255"/>
      <c r="JRO63" s="255"/>
      <c r="JRP63" s="255"/>
      <c r="JRQ63" s="255"/>
      <c r="JRR63" s="255"/>
      <c r="JRS63" s="255"/>
      <c r="JRT63" s="255"/>
      <c r="JRU63" s="255"/>
      <c r="JRV63" s="255"/>
      <c r="JRW63" s="255"/>
      <c r="JRX63" s="255"/>
      <c r="JRY63" s="255"/>
      <c r="JRZ63" s="255"/>
      <c r="JSA63" s="255"/>
      <c r="JSB63" s="255"/>
      <c r="JSC63" s="255"/>
      <c r="JSD63" s="255"/>
      <c r="JSE63" s="255"/>
      <c r="JSF63" s="255"/>
      <c r="JSG63" s="255"/>
      <c r="JSH63" s="255"/>
      <c r="JSI63" s="255"/>
      <c r="JSJ63" s="255"/>
      <c r="JSK63" s="255"/>
      <c r="JSL63" s="255"/>
      <c r="JSM63" s="255"/>
      <c r="JSN63" s="255"/>
      <c r="JSO63" s="255"/>
      <c r="JSP63" s="255"/>
      <c r="JSQ63" s="255"/>
      <c r="JSR63" s="255"/>
      <c r="JSS63" s="255"/>
      <c r="JST63" s="255"/>
      <c r="JSU63" s="255"/>
      <c r="JSV63" s="255"/>
      <c r="JSW63" s="255"/>
      <c r="JSX63" s="255"/>
      <c r="JSY63" s="255"/>
      <c r="JSZ63" s="255"/>
      <c r="JTA63" s="255"/>
      <c r="JTB63" s="255"/>
      <c r="JTC63" s="255"/>
      <c r="JTD63" s="255"/>
      <c r="JTE63" s="255"/>
      <c r="JTF63" s="255"/>
      <c r="JTG63" s="255"/>
      <c r="JTH63" s="255"/>
      <c r="JTI63" s="255"/>
      <c r="JTJ63" s="255"/>
      <c r="JTK63" s="255"/>
      <c r="JTL63" s="255"/>
      <c r="JTM63" s="255"/>
      <c r="JTN63" s="255"/>
      <c r="JTO63" s="255"/>
      <c r="JTP63" s="255"/>
      <c r="JTQ63" s="255"/>
      <c r="JTR63" s="255"/>
      <c r="JTS63" s="255"/>
      <c r="JTT63" s="255"/>
      <c r="JTU63" s="255"/>
      <c r="JTV63" s="255"/>
      <c r="JTW63" s="255"/>
      <c r="JTX63" s="255"/>
      <c r="JTY63" s="255"/>
      <c r="JTZ63" s="255"/>
      <c r="JUA63" s="255"/>
      <c r="JUB63" s="255"/>
      <c r="JUC63" s="255"/>
      <c r="JUD63" s="255"/>
      <c r="JUE63" s="255"/>
      <c r="JUF63" s="255"/>
      <c r="JUG63" s="255"/>
      <c r="JUH63" s="255"/>
      <c r="JUI63" s="255"/>
      <c r="JUJ63" s="255"/>
      <c r="JUK63" s="255"/>
      <c r="JUL63" s="255"/>
      <c r="JUM63" s="255"/>
      <c r="JUN63" s="255"/>
      <c r="JUO63" s="255"/>
      <c r="JUP63" s="255"/>
      <c r="JUQ63" s="255"/>
      <c r="JUR63" s="255"/>
      <c r="JUS63" s="255"/>
      <c r="JUT63" s="255"/>
      <c r="JUU63" s="255"/>
      <c r="JUV63" s="255"/>
      <c r="JUW63" s="255"/>
      <c r="JUX63" s="255"/>
      <c r="JUY63" s="255"/>
      <c r="JUZ63" s="255"/>
      <c r="JVA63" s="255"/>
      <c r="JVB63" s="255"/>
      <c r="JVC63" s="255"/>
      <c r="JVD63" s="255"/>
      <c r="JVE63" s="255"/>
      <c r="JVF63" s="255"/>
      <c r="JVG63" s="255"/>
      <c r="JVH63" s="255"/>
      <c r="JVI63" s="255"/>
      <c r="JVJ63" s="255"/>
      <c r="JVK63" s="255"/>
      <c r="JVL63" s="255"/>
      <c r="JVM63" s="255"/>
      <c r="JVN63" s="255"/>
      <c r="JVO63" s="255"/>
      <c r="JVP63" s="255"/>
      <c r="JVQ63" s="255"/>
      <c r="JVR63" s="255"/>
      <c r="JVS63" s="255"/>
      <c r="JVT63" s="255"/>
      <c r="JVU63" s="255"/>
      <c r="JVV63" s="255"/>
      <c r="JVW63" s="255"/>
      <c r="JVX63" s="255"/>
      <c r="JVY63" s="255"/>
      <c r="JVZ63" s="255"/>
      <c r="JWA63" s="255"/>
      <c r="JWB63" s="255"/>
      <c r="JWC63" s="255"/>
      <c r="JWD63" s="255"/>
      <c r="JWE63" s="255"/>
      <c r="JWF63" s="255"/>
      <c r="JWG63" s="255"/>
      <c r="JWH63" s="255"/>
      <c r="JWI63" s="255"/>
      <c r="JWJ63" s="255"/>
      <c r="JWK63" s="255"/>
      <c r="JWL63" s="255"/>
      <c r="JWM63" s="255"/>
      <c r="JWN63" s="255"/>
      <c r="JWO63" s="255"/>
      <c r="JWP63" s="255"/>
      <c r="JWQ63" s="255"/>
      <c r="JWR63" s="255"/>
      <c r="JWS63" s="255"/>
      <c r="JWT63" s="255"/>
      <c r="JWU63" s="255"/>
      <c r="JWV63" s="255"/>
      <c r="JWW63" s="255"/>
      <c r="JWX63" s="255"/>
      <c r="JWY63" s="255"/>
      <c r="JWZ63" s="255"/>
      <c r="JXA63" s="255"/>
      <c r="JXB63" s="255"/>
      <c r="JXC63" s="255"/>
      <c r="JXD63" s="255"/>
      <c r="JXE63" s="255"/>
      <c r="JXF63" s="255"/>
      <c r="JXG63" s="255"/>
      <c r="JXH63" s="255"/>
      <c r="JXI63" s="255"/>
      <c r="JXJ63" s="255"/>
      <c r="JXK63" s="255"/>
      <c r="JXL63" s="255"/>
      <c r="JXM63" s="255"/>
      <c r="JXN63" s="255"/>
      <c r="JXO63" s="255"/>
      <c r="JXP63" s="255"/>
      <c r="JXQ63" s="255"/>
      <c r="JXR63" s="255"/>
      <c r="JXS63" s="255"/>
      <c r="JXT63" s="255"/>
      <c r="JXU63" s="255"/>
      <c r="JXV63" s="255"/>
      <c r="JXW63" s="255"/>
      <c r="JXX63" s="255"/>
      <c r="JXY63" s="255"/>
      <c r="JXZ63" s="255"/>
      <c r="JYA63" s="255"/>
      <c r="JYB63" s="255"/>
      <c r="JYC63" s="255"/>
      <c r="JYD63" s="255"/>
      <c r="JYE63" s="255"/>
      <c r="JYF63" s="255"/>
      <c r="JYG63" s="255"/>
      <c r="JYH63" s="255"/>
      <c r="JYI63" s="255"/>
      <c r="JYJ63" s="255"/>
      <c r="JYK63" s="255"/>
      <c r="JYL63" s="255"/>
      <c r="JYM63" s="255"/>
      <c r="JYN63" s="255"/>
      <c r="JYO63" s="255"/>
      <c r="JYP63" s="255"/>
      <c r="JYQ63" s="255"/>
      <c r="JYR63" s="255"/>
      <c r="JYS63" s="255"/>
      <c r="JYT63" s="255"/>
      <c r="JYU63" s="255"/>
      <c r="JYV63" s="255"/>
      <c r="JYW63" s="255"/>
      <c r="JYX63" s="255"/>
      <c r="JYY63" s="255"/>
      <c r="JYZ63" s="255"/>
      <c r="JZA63" s="255"/>
      <c r="JZB63" s="255"/>
      <c r="JZC63" s="255"/>
      <c r="JZD63" s="255"/>
      <c r="JZE63" s="255"/>
      <c r="JZF63" s="255"/>
      <c r="JZG63" s="255"/>
      <c r="JZH63" s="255"/>
      <c r="JZI63" s="255"/>
      <c r="JZJ63" s="255"/>
      <c r="JZK63" s="255"/>
      <c r="JZL63" s="255"/>
      <c r="JZM63" s="255"/>
      <c r="JZN63" s="255"/>
      <c r="JZO63" s="255"/>
      <c r="JZP63" s="255"/>
      <c r="JZQ63" s="255"/>
      <c r="JZR63" s="255"/>
      <c r="JZS63" s="255"/>
      <c r="JZT63" s="255"/>
      <c r="JZU63" s="255"/>
      <c r="JZV63" s="255"/>
      <c r="JZW63" s="255"/>
      <c r="JZX63" s="255"/>
      <c r="JZY63" s="255"/>
      <c r="JZZ63" s="255"/>
      <c r="KAA63" s="255"/>
      <c r="KAB63" s="255"/>
      <c r="KAC63" s="255"/>
      <c r="KAD63" s="255"/>
      <c r="KAE63" s="255"/>
      <c r="KAF63" s="255"/>
      <c r="KAG63" s="255"/>
      <c r="KAH63" s="255"/>
      <c r="KAI63" s="255"/>
      <c r="KAJ63" s="255"/>
      <c r="KAK63" s="255"/>
      <c r="KAL63" s="255"/>
      <c r="KAM63" s="255"/>
      <c r="KAN63" s="255"/>
      <c r="KAO63" s="255"/>
      <c r="KAP63" s="255"/>
      <c r="KAQ63" s="255"/>
      <c r="KAR63" s="255"/>
      <c r="KAS63" s="255"/>
      <c r="KAT63" s="255"/>
      <c r="KAU63" s="255"/>
      <c r="KAV63" s="255"/>
      <c r="KAW63" s="255"/>
      <c r="KAX63" s="255"/>
      <c r="KAY63" s="255"/>
      <c r="KAZ63" s="255"/>
      <c r="KBA63" s="255"/>
      <c r="KBB63" s="255"/>
      <c r="KBC63" s="255"/>
      <c r="KBD63" s="255"/>
      <c r="KBE63" s="255"/>
      <c r="KBF63" s="255"/>
      <c r="KBG63" s="255"/>
      <c r="KBH63" s="255"/>
      <c r="KBI63" s="255"/>
      <c r="KBJ63" s="255"/>
      <c r="KBK63" s="255"/>
      <c r="KBL63" s="255"/>
      <c r="KBM63" s="255"/>
      <c r="KBN63" s="255"/>
      <c r="KBO63" s="255"/>
      <c r="KBP63" s="255"/>
      <c r="KBQ63" s="255"/>
      <c r="KBR63" s="255"/>
      <c r="KBS63" s="255"/>
      <c r="KBT63" s="255"/>
      <c r="KBU63" s="255"/>
      <c r="KBV63" s="255"/>
      <c r="KBW63" s="255"/>
      <c r="KBX63" s="255"/>
      <c r="KBY63" s="255"/>
      <c r="KBZ63" s="255"/>
      <c r="KCA63" s="255"/>
      <c r="KCB63" s="255"/>
      <c r="KCC63" s="255"/>
      <c r="KCD63" s="255"/>
      <c r="KCE63" s="255"/>
      <c r="KCF63" s="255"/>
      <c r="KCG63" s="255"/>
      <c r="KCH63" s="255"/>
      <c r="KCI63" s="255"/>
      <c r="KCJ63" s="255"/>
      <c r="KCK63" s="255"/>
      <c r="KCL63" s="255"/>
      <c r="KCM63" s="255"/>
      <c r="KCN63" s="255"/>
      <c r="KCO63" s="255"/>
      <c r="KCP63" s="255"/>
      <c r="KCQ63" s="255"/>
      <c r="KCR63" s="255"/>
      <c r="KCS63" s="255"/>
      <c r="KCT63" s="255"/>
      <c r="KCU63" s="255"/>
      <c r="KCV63" s="255"/>
      <c r="KCW63" s="255"/>
      <c r="KCX63" s="255"/>
      <c r="KCY63" s="255"/>
      <c r="KCZ63" s="255"/>
      <c r="KDA63" s="255"/>
      <c r="KDB63" s="255"/>
      <c r="KDC63" s="255"/>
      <c r="KDD63" s="255"/>
      <c r="KDE63" s="255"/>
      <c r="KDF63" s="255"/>
      <c r="KDG63" s="255"/>
      <c r="KDH63" s="255"/>
      <c r="KDI63" s="255"/>
      <c r="KDJ63" s="255"/>
      <c r="KDK63" s="255"/>
      <c r="KDL63" s="255"/>
      <c r="KDM63" s="255"/>
      <c r="KDN63" s="255"/>
      <c r="KDO63" s="255"/>
      <c r="KDP63" s="255"/>
      <c r="KDQ63" s="255"/>
      <c r="KDR63" s="255"/>
      <c r="KDS63" s="255"/>
      <c r="KDT63" s="255"/>
      <c r="KDU63" s="255"/>
      <c r="KDV63" s="255"/>
      <c r="KDW63" s="255"/>
      <c r="KDX63" s="255"/>
      <c r="KDY63" s="255"/>
      <c r="KDZ63" s="255"/>
      <c r="KEA63" s="255"/>
      <c r="KEB63" s="255"/>
      <c r="KEC63" s="255"/>
      <c r="KED63" s="255"/>
      <c r="KEE63" s="255"/>
      <c r="KEF63" s="255"/>
      <c r="KEG63" s="255"/>
      <c r="KEH63" s="255"/>
      <c r="KEI63" s="255"/>
      <c r="KEJ63" s="255"/>
      <c r="KEK63" s="255"/>
      <c r="KEL63" s="255"/>
      <c r="KEM63" s="255"/>
      <c r="KEN63" s="255"/>
      <c r="KEO63" s="255"/>
      <c r="KEP63" s="255"/>
      <c r="KEQ63" s="255"/>
      <c r="KER63" s="255"/>
      <c r="KES63" s="255"/>
      <c r="KET63" s="255"/>
      <c r="KEU63" s="255"/>
      <c r="KEV63" s="255"/>
      <c r="KEW63" s="255"/>
      <c r="KEX63" s="255"/>
      <c r="KEY63" s="255"/>
      <c r="KEZ63" s="255"/>
      <c r="KFA63" s="255"/>
      <c r="KFB63" s="255"/>
      <c r="KFC63" s="255"/>
      <c r="KFD63" s="255"/>
      <c r="KFE63" s="255"/>
      <c r="KFF63" s="255"/>
      <c r="KFG63" s="255"/>
      <c r="KFH63" s="255"/>
      <c r="KFI63" s="255"/>
      <c r="KFJ63" s="255"/>
      <c r="KFK63" s="255"/>
      <c r="KFL63" s="255"/>
      <c r="KFM63" s="255"/>
      <c r="KFN63" s="255"/>
      <c r="KFO63" s="255"/>
      <c r="KFP63" s="255"/>
      <c r="KFQ63" s="255"/>
      <c r="KFR63" s="255"/>
      <c r="KFS63" s="255"/>
      <c r="KFT63" s="255"/>
      <c r="KFU63" s="255"/>
      <c r="KFV63" s="255"/>
      <c r="KFW63" s="255"/>
      <c r="KFX63" s="255"/>
      <c r="KFY63" s="255"/>
      <c r="KFZ63" s="255"/>
      <c r="KGA63" s="255"/>
      <c r="KGB63" s="255"/>
      <c r="KGC63" s="255"/>
      <c r="KGD63" s="255"/>
      <c r="KGE63" s="255"/>
      <c r="KGF63" s="255"/>
      <c r="KGG63" s="255"/>
      <c r="KGH63" s="255"/>
      <c r="KGI63" s="255"/>
      <c r="KGJ63" s="255"/>
      <c r="KGK63" s="255"/>
      <c r="KGL63" s="255"/>
      <c r="KGM63" s="255"/>
      <c r="KGN63" s="255"/>
      <c r="KGO63" s="255"/>
      <c r="KGP63" s="255"/>
      <c r="KGQ63" s="255"/>
      <c r="KGR63" s="255"/>
      <c r="KGS63" s="255"/>
      <c r="KGT63" s="255"/>
      <c r="KGU63" s="255"/>
      <c r="KGV63" s="255"/>
      <c r="KGW63" s="255"/>
      <c r="KGX63" s="255"/>
      <c r="KGY63" s="255"/>
      <c r="KGZ63" s="255"/>
      <c r="KHA63" s="255"/>
      <c r="KHB63" s="255"/>
      <c r="KHC63" s="255"/>
      <c r="KHD63" s="255"/>
      <c r="KHE63" s="255"/>
      <c r="KHF63" s="255"/>
      <c r="KHG63" s="255"/>
      <c r="KHH63" s="255"/>
      <c r="KHI63" s="255"/>
      <c r="KHJ63" s="255"/>
      <c r="KHK63" s="255"/>
      <c r="KHL63" s="255"/>
      <c r="KHM63" s="255"/>
      <c r="KHN63" s="255"/>
      <c r="KHO63" s="255"/>
      <c r="KHP63" s="255"/>
      <c r="KHQ63" s="255"/>
      <c r="KHR63" s="255"/>
      <c r="KHS63" s="255"/>
      <c r="KHT63" s="255"/>
      <c r="KHU63" s="255"/>
      <c r="KHV63" s="255"/>
      <c r="KHW63" s="255"/>
      <c r="KHX63" s="255"/>
      <c r="KHY63" s="255"/>
      <c r="KHZ63" s="255"/>
      <c r="KIA63" s="255"/>
      <c r="KIB63" s="255"/>
      <c r="KIC63" s="255"/>
      <c r="KID63" s="255"/>
      <c r="KIE63" s="255"/>
      <c r="KIF63" s="255"/>
      <c r="KIG63" s="255"/>
      <c r="KIH63" s="255"/>
      <c r="KII63" s="255"/>
      <c r="KIJ63" s="255"/>
      <c r="KIK63" s="255"/>
      <c r="KIL63" s="255"/>
      <c r="KIM63" s="255"/>
      <c r="KIN63" s="255"/>
      <c r="KIO63" s="255"/>
      <c r="KIP63" s="255"/>
      <c r="KIQ63" s="255"/>
      <c r="KIR63" s="255"/>
      <c r="KIS63" s="255"/>
      <c r="KIT63" s="255"/>
      <c r="KIU63" s="255"/>
      <c r="KIV63" s="255"/>
      <c r="KIW63" s="255"/>
      <c r="KIX63" s="255"/>
      <c r="KIY63" s="255"/>
      <c r="KIZ63" s="255"/>
      <c r="KJA63" s="255"/>
      <c r="KJB63" s="255"/>
      <c r="KJC63" s="255"/>
      <c r="KJD63" s="255"/>
      <c r="KJE63" s="255"/>
      <c r="KJF63" s="255"/>
      <c r="KJG63" s="255"/>
      <c r="KJH63" s="255"/>
      <c r="KJI63" s="255"/>
      <c r="KJJ63" s="255"/>
      <c r="KJK63" s="255"/>
      <c r="KJL63" s="255"/>
      <c r="KJM63" s="255"/>
      <c r="KJN63" s="255"/>
      <c r="KJO63" s="255"/>
      <c r="KJP63" s="255"/>
      <c r="KJQ63" s="255"/>
      <c r="KJR63" s="255"/>
      <c r="KJS63" s="255"/>
      <c r="KJT63" s="255"/>
      <c r="KJU63" s="255"/>
      <c r="KJV63" s="255"/>
      <c r="KJW63" s="255"/>
      <c r="KJX63" s="255"/>
      <c r="KJY63" s="255"/>
      <c r="KJZ63" s="255"/>
      <c r="KKA63" s="255"/>
      <c r="KKB63" s="255"/>
      <c r="KKC63" s="255"/>
      <c r="KKD63" s="255"/>
      <c r="KKE63" s="255"/>
      <c r="KKF63" s="255"/>
      <c r="KKG63" s="255"/>
      <c r="KKH63" s="255"/>
      <c r="KKI63" s="255"/>
      <c r="KKJ63" s="255"/>
      <c r="KKK63" s="255"/>
      <c r="KKL63" s="255"/>
      <c r="KKM63" s="255"/>
      <c r="KKN63" s="255"/>
      <c r="KKO63" s="255"/>
      <c r="KKP63" s="255"/>
      <c r="KKQ63" s="255"/>
      <c r="KKR63" s="255"/>
      <c r="KKS63" s="255"/>
      <c r="KKT63" s="255"/>
      <c r="KKU63" s="255"/>
      <c r="KKV63" s="255"/>
      <c r="KKW63" s="255"/>
      <c r="KKX63" s="255"/>
      <c r="KKY63" s="255"/>
      <c r="KKZ63" s="255"/>
      <c r="KLA63" s="255"/>
      <c r="KLB63" s="255"/>
      <c r="KLC63" s="255"/>
      <c r="KLD63" s="255"/>
      <c r="KLE63" s="255"/>
      <c r="KLF63" s="255"/>
      <c r="KLG63" s="255"/>
      <c r="KLH63" s="255"/>
      <c r="KLI63" s="255"/>
      <c r="KLJ63" s="255"/>
      <c r="KLK63" s="255"/>
      <c r="KLL63" s="255"/>
      <c r="KLM63" s="255"/>
      <c r="KLN63" s="255"/>
      <c r="KLO63" s="255"/>
      <c r="KLP63" s="255"/>
      <c r="KLQ63" s="255"/>
      <c r="KLR63" s="255"/>
      <c r="KLS63" s="255"/>
      <c r="KLT63" s="255"/>
      <c r="KLU63" s="255"/>
      <c r="KLV63" s="255"/>
      <c r="KLW63" s="255"/>
      <c r="KLX63" s="255"/>
      <c r="KLY63" s="255"/>
      <c r="KLZ63" s="255"/>
      <c r="KMA63" s="255"/>
      <c r="KMB63" s="255"/>
      <c r="KMC63" s="255"/>
      <c r="KMD63" s="255"/>
      <c r="KME63" s="255"/>
      <c r="KMF63" s="255"/>
      <c r="KMG63" s="255"/>
      <c r="KMH63" s="255"/>
      <c r="KMI63" s="255"/>
      <c r="KMJ63" s="255"/>
      <c r="KMK63" s="255"/>
      <c r="KML63" s="255"/>
      <c r="KMM63" s="255"/>
      <c r="KMN63" s="255"/>
      <c r="KMO63" s="255"/>
      <c r="KMP63" s="255"/>
      <c r="KMQ63" s="255"/>
      <c r="KMR63" s="255"/>
      <c r="KMS63" s="255"/>
      <c r="KMT63" s="255"/>
      <c r="KMU63" s="255"/>
      <c r="KMV63" s="255"/>
      <c r="KMW63" s="255"/>
      <c r="KMX63" s="255"/>
      <c r="KMY63" s="255"/>
      <c r="KMZ63" s="255"/>
      <c r="KNA63" s="255"/>
      <c r="KNB63" s="255"/>
      <c r="KNC63" s="255"/>
      <c r="KND63" s="255"/>
      <c r="KNE63" s="255"/>
      <c r="KNF63" s="255"/>
      <c r="KNG63" s="255"/>
      <c r="KNH63" s="255"/>
      <c r="KNI63" s="255"/>
      <c r="KNJ63" s="255"/>
      <c r="KNK63" s="255"/>
      <c r="KNL63" s="255"/>
      <c r="KNM63" s="255"/>
      <c r="KNN63" s="255"/>
      <c r="KNO63" s="255"/>
      <c r="KNP63" s="255"/>
      <c r="KNQ63" s="255"/>
      <c r="KNR63" s="255"/>
      <c r="KNS63" s="255"/>
      <c r="KNT63" s="255"/>
      <c r="KNU63" s="255"/>
      <c r="KNV63" s="255"/>
      <c r="KNW63" s="255"/>
      <c r="KNX63" s="255"/>
      <c r="KNY63" s="255"/>
      <c r="KNZ63" s="255"/>
      <c r="KOA63" s="255"/>
      <c r="KOB63" s="255"/>
      <c r="KOC63" s="255"/>
      <c r="KOD63" s="255"/>
      <c r="KOE63" s="255"/>
      <c r="KOF63" s="255"/>
      <c r="KOG63" s="255"/>
      <c r="KOH63" s="255"/>
      <c r="KOI63" s="255"/>
      <c r="KOJ63" s="255"/>
      <c r="KOK63" s="255"/>
      <c r="KOL63" s="255"/>
      <c r="KOM63" s="255"/>
      <c r="KON63" s="255"/>
      <c r="KOO63" s="255"/>
      <c r="KOP63" s="255"/>
      <c r="KOQ63" s="255"/>
      <c r="KOR63" s="255"/>
      <c r="KOS63" s="255"/>
      <c r="KOT63" s="255"/>
      <c r="KOU63" s="255"/>
      <c r="KOV63" s="255"/>
      <c r="KOW63" s="255"/>
      <c r="KOX63" s="255"/>
      <c r="KOY63" s="255"/>
      <c r="KOZ63" s="255"/>
      <c r="KPA63" s="255"/>
      <c r="KPB63" s="255"/>
      <c r="KPC63" s="255"/>
      <c r="KPD63" s="255"/>
      <c r="KPE63" s="255"/>
      <c r="KPF63" s="255"/>
      <c r="KPG63" s="255"/>
      <c r="KPH63" s="255"/>
      <c r="KPI63" s="255"/>
      <c r="KPJ63" s="255"/>
      <c r="KPK63" s="255"/>
      <c r="KPL63" s="255"/>
      <c r="KPM63" s="255"/>
      <c r="KPN63" s="255"/>
      <c r="KPO63" s="255"/>
      <c r="KPP63" s="255"/>
      <c r="KPQ63" s="255"/>
      <c r="KPR63" s="255"/>
      <c r="KPS63" s="255"/>
      <c r="KPT63" s="255"/>
      <c r="KPU63" s="255"/>
      <c r="KPV63" s="255"/>
      <c r="KPW63" s="255"/>
      <c r="KPX63" s="255"/>
      <c r="KPY63" s="255"/>
      <c r="KPZ63" s="255"/>
      <c r="KQA63" s="255"/>
      <c r="KQB63" s="255"/>
      <c r="KQC63" s="255"/>
      <c r="KQD63" s="255"/>
      <c r="KQE63" s="255"/>
      <c r="KQF63" s="255"/>
      <c r="KQG63" s="255"/>
      <c r="KQH63" s="255"/>
      <c r="KQI63" s="255"/>
      <c r="KQJ63" s="255"/>
      <c r="KQK63" s="255"/>
      <c r="KQL63" s="255"/>
      <c r="KQM63" s="255"/>
      <c r="KQN63" s="255"/>
      <c r="KQO63" s="255"/>
      <c r="KQP63" s="255"/>
      <c r="KQQ63" s="255"/>
      <c r="KQR63" s="255"/>
      <c r="KQS63" s="255"/>
      <c r="KQT63" s="255"/>
      <c r="KQU63" s="255"/>
      <c r="KQV63" s="255"/>
      <c r="KQW63" s="255"/>
      <c r="KQX63" s="255"/>
      <c r="KQY63" s="255"/>
      <c r="KQZ63" s="255"/>
      <c r="KRA63" s="255"/>
      <c r="KRB63" s="255"/>
      <c r="KRC63" s="255"/>
      <c r="KRD63" s="255"/>
      <c r="KRE63" s="255"/>
      <c r="KRF63" s="255"/>
      <c r="KRG63" s="255"/>
      <c r="KRH63" s="255"/>
      <c r="KRI63" s="255"/>
      <c r="KRJ63" s="255"/>
      <c r="KRK63" s="255"/>
      <c r="KRL63" s="255"/>
      <c r="KRM63" s="255"/>
      <c r="KRN63" s="255"/>
      <c r="KRO63" s="255"/>
      <c r="KRP63" s="255"/>
      <c r="KRQ63" s="255"/>
      <c r="KRR63" s="255"/>
      <c r="KRS63" s="255"/>
      <c r="KRT63" s="255"/>
      <c r="KRU63" s="255"/>
      <c r="KRV63" s="255"/>
      <c r="KRW63" s="255"/>
      <c r="KRX63" s="255"/>
      <c r="KRY63" s="255"/>
      <c r="KRZ63" s="255"/>
      <c r="KSA63" s="255"/>
      <c r="KSB63" s="255"/>
      <c r="KSC63" s="255"/>
      <c r="KSD63" s="255"/>
      <c r="KSE63" s="255"/>
      <c r="KSF63" s="255"/>
      <c r="KSG63" s="255"/>
      <c r="KSH63" s="255"/>
      <c r="KSI63" s="255"/>
      <c r="KSJ63" s="255"/>
      <c r="KSK63" s="255"/>
      <c r="KSL63" s="255"/>
      <c r="KSM63" s="255"/>
      <c r="KSN63" s="255"/>
      <c r="KSO63" s="255"/>
      <c r="KSP63" s="255"/>
      <c r="KSQ63" s="255"/>
      <c r="KSR63" s="255"/>
      <c r="KSS63" s="255"/>
      <c r="KST63" s="255"/>
      <c r="KSU63" s="255"/>
      <c r="KSV63" s="255"/>
      <c r="KSW63" s="255"/>
      <c r="KSX63" s="255"/>
      <c r="KSY63" s="255"/>
      <c r="KSZ63" s="255"/>
      <c r="KTA63" s="255"/>
      <c r="KTB63" s="255"/>
      <c r="KTC63" s="255"/>
      <c r="KTD63" s="255"/>
      <c r="KTE63" s="255"/>
      <c r="KTF63" s="255"/>
      <c r="KTG63" s="255"/>
      <c r="KTH63" s="255"/>
      <c r="KTI63" s="255"/>
      <c r="KTJ63" s="255"/>
      <c r="KTK63" s="255"/>
      <c r="KTL63" s="255"/>
      <c r="KTM63" s="255"/>
      <c r="KTN63" s="255"/>
      <c r="KTO63" s="255"/>
      <c r="KTP63" s="255"/>
      <c r="KTQ63" s="255"/>
      <c r="KTR63" s="255"/>
      <c r="KTS63" s="255"/>
      <c r="KTT63" s="255"/>
      <c r="KTU63" s="255"/>
      <c r="KTV63" s="255"/>
      <c r="KTW63" s="255"/>
      <c r="KTX63" s="255"/>
      <c r="KTY63" s="255"/>
      <c r="KTZ63" s="255"/>
      <c r="KUA63" s="255"/>
      <c r="KUB63" s="255"/>
      <c r="KUC63" s="255"/>
      <c r="KUD63" s="255"/>
      <c r="KUE63" s="255"/>
      <c r="KUF63" s="255"/>
      <c r="KUG63" s="255"/>
      <c r="KUH63" s="255"/>
      <c r="KUI63" s="255"/>
      <c r="KUJ63" s="255"/>
      <c r="KUK63" s="255"/>
      <c r="KUL63" s="255"/>
      <c r="KUM63" s="255"/>
      <c r="KUN63" s="255"/>
      <c r="KUO63" s="255"/>
      <c r="KUP63" s="255"/>
      <c r="KUQ63" s="255"/>
      <c r="KUR63" s="255"/>
      <c r="KUS63" s="255"/>
      <c r="KUT63" s="255"/>
      <c r="KUU63" s="255"/>
      <c r="KUV63" s="255"/>
      <c r="KUW63" s="255"/>
      <c r="KUX63" s="255"/>
      <c r="KUY63" s="255"/>
      <c r="KUZ63" s="255"/>
      <c r="KVA63" s="255"/>
      <c r="KVB63" s="255"/>
      <c r="KVC63" s="255"/>
      <c r="KVD63" s="255"/>
      <c r="KVE63" s="255"/>
      <c r="KVF63" s="255"/>
      <c r="KVG63" s="255"/>
      <c r="KVH63" s="255"/>
      <c r="KVI63" s="255"/>
      <c r="KVJ63" s="255"/>
      <c r="KVK63" s="255"/>
      <c r="KVL63" s="255"/>
      <c r="KVM63" s="255"/>
      <c r="KVN63" s="255"/>
      <c r="KVO63" s="255"/>
      <c r="KVP63" s="255"/>
      <c r="KVQ63" s="255"/>
      <c r="KVR63" s="255"/>
      <c r="KVS63" s="255"/>
      <c r="KVT63" s="255"/>
      <c r="KVU63" s="255"/>
      <c r="KVV63" s="255"/>
      <c r="KVW63" s="255"/>
      <c r="KVX63" s="255"/>
      <c r="KVY63" s="255"/>
      <c r="KVZ63" s="255"/>
      <c r="KWA63" s="255"/>
      <c r="KWB63" s="255"/>
      <c r="KWC63" s="255"/>
      <c r="KWD63" s="255"/>
      <c r="KWE63" s="255"/>
      <c r="KWF63" s="255"/>
      <c r="KWG63" s="255"/>
      <c r="KWH63" s="255"/>
      <c r="KWI63" s="255"/>
      <c r="KWJ63" s="255"/>
      <c r="KWK63" s="255"/>
      <c r="KWL63" s="255"/>
      <c r="KWM63" s="255"/>
      <c r="KWN63" s="255"/>
      <c r="KWO63" s="255"/>
      <c r="KWP63" s="255"/>
      <c r="KWQ63" s="255"/>
      <c r="KWR63" s="255"/>
      <c r="KWS63" s="255"/>
      <c r="KWT63" s="255"/>
      <c r="KWU63" s="255"/>
      <c r="KWV63" s="255"/>
      <c r="KWW63" s="255"/>
      <c r="KWX63" s="255"/>
      <c r="KWY63" s="255"/>
      <c r="KWZ63" s="255"/>
      <c r="KXA63" s="255"/>
      <c r="KXB63" s="255"/>
      <c r="KXC63" s="255"/>
      <c r="KXD63" s="255"/>
      <c r="KXE63" s="255"/>
      <c r="KXF63" s="255"/>
      <c r="KXG63" s="255"/>
      <c r="KXH63" s="255"/>
      <c r="KXI63" s="255"/>
      <c r="KXJ63" s="255"/>
      <c r="KXK63" s="255"/>
      <c r="KXL63" s="255"/>
      <c r="KXM63" s="255"/>
      <c r="KXN63" s="255"/>
      <c r="KXO63" s="255"/>
      <c r="KXP63" s="255"/>
      <c r="KXQ63" s="255"/>
      <c r="KXR63" s="255"/>
      <c r="KXS63" s="255"/>
      <c r="KXT63" s="255"/>
      <c r="KXU63" s="255"/>
      <c r="KXV63" s="255"/>
      <c r="KXW63" s="255"/>
      <c r="KXX63" s="255"/>
      <c r="KXY63" s="255"/>
      <c r="KXZ63" s="255"/>
      <c r="KYA63" s="255"/>
      <c r="KYB63" s="255"/>
      <c r="KYC63" s="255"/>
      <c r="KYD63" s="255"/>
      <c r="KYE63" s="255"/>
      <c r="KYF63" s="255"/>
      <c r="KYG63" s="255"/>
      <c r="KYH63" s="255"/>
      <c r="KYI63" s="255"/>
      <c r="KYJ63" s="255"/>
      <c r="KYK63" s="255"/>
      <c r="KYL63" s="255"/>
      <c r="KYM63" s="255"/>
      <c r="KYN63" s="255"/>
      <c r="KYO63" s="255"/>
      <c r="KYP63" s="255"/>
      <c r="KYQ63" s="255"/>
      <c r="KYR63" s="255"/>
      <c r="KYS63" s="255"/>
      <c r="KYT63" s="255"/>
      <c r="KYU63" s="255"/>
      <c r="KYV63" s="255"/>
      <c r="KYW63" s="255"/>
      <c r="KYX63" s="255"/>
      <c r="KYY63" s="255"/>
      <c r="KYZ63" s="255"/>
      <c r="KZA63" s="255"/>
      <c r="KZB63" s="255"/>
      <c r="KZC63" s="255"/>
      <c r="KZD63" s="255"/>
      <c r="KZE63" s="255"/>
      <c r="KZF63" s="255"/>
      <c r="KZG63" s="255"/>
      <c r="KZH63" s="255"/>
      <c r="KZI63" s="255"/>
      <c r="KZJ63" s="255"/>
      <c r="KZK63" s="255"/>
      <c r="KZL63" s="255"/>
      <c r="KZM63" s="255"/>
      <c r="KZN63" s="255"/>
      <c r="KZO63" s="255"/>
      <c r="KZP63" s="255"/>
      <c r="KZQ63" s="255"/>
      <c r="KZR63" s="255"/>
      <c r="KZS63" s="255"/>
      <c r="KZT63" s="255"/>
      <c r="KZU63" s="255"/>
      <c r="KZV63" s="255"/>
      <c r="KZW63" s="255"/>
      <c r="KZX63" s="255"/>
      <c r="KZY63" s="255"/>
      <c r="KZZ63" s="255"/>
      <c r="LAA63" s="255"/>
      <c r="LAB63" s="255"/>
      <c r="LAC63" s="255"/>
      <c r="LAD63" s="255"/>
      <c r="LAE63" s="255"/>
      <c r="LAF63" s="255"/>
      <c r="LAG63" s="255"/>
      <c r="LAH63" s="255"/>
      <c r="LAI63" s="255"/>
      <c r="LAJ63" s="255"/>
      <c r="LAK63" s="255"/>
      <c r="LAL63" s="255"/>
      <c r="LAM63" s="255"/>
      <c r="LAN63" s="255"/>
      <c r="LAO63" s="255"/>
      <c r="LAP63" s="255"/>
      <c r="LAQ63" s="255"/>
      <c r="LAR63" s="255"/>
      <c r="LAS63" s="255"/>
      <c r="LAT63" s="255"/>
      <c r="LAU63" s="255"/>
      <c r="LAV63" s="255"/>
      <c r="LAW63" s="255"/>
      <c r="LAX63" s="255"/>
      <c r="LAY63" s="255"/>
      <c r="LAZ63" s="255"/>
      <c r="LBA63" s="255"/>
      <c r="LBB63" s="255"/>
      <c r="LBC63" s="255"/>
      <c r="LBD63" s="255"/>
      <c r="LBE63" s="255"/>
      <c r="LBF63" s="255"/>
      <c r="LBG63" s="255"/>
      <c r="LBH63" s="255"/>
      <c r="LBI63" s="255"/>
      <c r="LBJ63" s="255"/>
      <c r="LBK63" s="255"/>
      <c r="LBL63" s="255"/>
      <c r="LBM63" s="255"/>
      <c r="LBN63" s="255"/>
      <c r="LBO63" s="255"/>
      <c r="LBP63" s="255"/>
      <c r="LBQ63" s="255"/>
      <c r="LBR63" s="255"/>
      <c r="LBS63" s="255"/>
      <c r="LBT63" s="255"/>
      <c r="LBU63" s="255"/>
      <c r="LBV63" s="255"/>
      <c r="LBW63" s="255"/>
      <c r="LBX63" s="255"/>
      <c r="LBY63" s="255"/>
      <c r="LBZ63" s="255"/>
      <c r="LCA63" s="255"/>
      <c r="LCB63" s="255"/>
      <c r="LCC63" s="255"/>
      <c r="LCD63" s="255"/>
      <c r="LCE63" s="255"/>
      <c r="LCF63" s="255"/>
      <c r="LCG63" s="255"/>
      <c r="LCH63" s="255"/>
      <c r="LCI63" s="255"/>
      <c r="LCJ63" s="255"/>
      <c r="LCK63" s="255"/>
      <c r="LCL63" s="255"/>
      <c r="LCM63" s="255"/>
      <c r="LCN63" s="255"/>
      <c r="LCO63" s="255"/>
      <c r="LCP63" s="255"/>
      <c r="LCQ63" s="255"/>
      <c r="LCR63" s="255"/>
      <c r="LCS63" s="255"/>
      <c r="LCT63" s="255"/>
      <c r="LCU63" s="255"/>
      <c r="LCV63" s="255"/>
      <c r="LCW63" s="255"/>
      <c r="LCX63" s="255"/>
      <c r="LCY63" s="255"/>
      <c r="LCZ63" s="255"/>
      <c r="LDA63" s="255"/>
      <c r="LDB63" s="255"/>
      <c r="LDC63" s="255"/>
      <c r="LDD63" s="255"/>
      <c r="LDE63" s="255"/>
      <c r="LDF63" s="255"/>
      <c r="LDG63" s="255"/>
      <c r="LDH63" s="255"/>
      <c r="LDI63" s="255"/>
      <c r="LDJ63" s="255"/>
      <c r="LDK63" s="255"/>
      <c r="LDL63" s="255"/>
      <c r="LDM63" s="255"/>
      <c r="LDN63" s="255"/>
      <c r="LDO63" s="255"/>
      <c r="LDP63" s="255"/>
      <c r="LDQ63" s="255"/>
      <c r="LDR63" s="255"/>
      <c r="LDS63" s="255"/>
      <c r="LDT63" s="255"/>
      <c r="LDU63" s="255"/>
      <c r="LDV63" s="255"/>
      <c r="LDW63" s="255"/>
      <c r="LDX63" s="255"/>
      <c r="LDY63" s="255"/>
      <c r="LDZ63" s="255"/>
      <c r="LEA63" s="255"/>
      <c r="LEB63" s="255"/>
      <c r="LEC63" s="255"/>
      <c r="LED63" s="255"/>
      <c r="LEE63" s="255"/>
      <c r="LEF63" s="255"/>
      <c r="LEG63" s="255"/>
      <c r="LEH63" s="255"/>
      <c r="LEI63" s="255"/>
      <c r="LEJ63" s="255"/>
      <c r="LEK63" s="255"/>
      <c r="LEL63" s="255"/>
      <c r="LEM63" s="255"/>
      <c r="LEN63" s="255"/>
      <c r="LEO63" s="255"/>
      <c r="LEP63" s="255"/>
      <c r="LEQ63" s="255"/>
      <c r="LER63" s="255"/>
      <c r="LES63" s="255"/>
      <c r="LET63" s="255"/>
      <c r="LEU63" s="255"/>
      <c r="LEV63" s="255"/>
      <c r="LEW63" s="255"/>
      <c r="LEX63" s="255"/>
      <c r="LEY63" s="255"/>
      <c r="LEZ63" s="255"/>
      <c r="LFA63" s="255"/>
      <c r="LFB63" s="255"/>
      <c r="LFC63" s="255"/>
      <c r="LFD63" s="255"/>
      <c r="LFE63" s="255"/>
      <c r="LFF63" s="255"/>
      <c r="LFG63" s="255"/>
      <c r="LFH63" s="255"/>
      <c r="LFI63" s="255"/>
      <c r="LFJ63" s="255"/>
      <c r="LFK63" s="255"/>
      <c r="LFL63" s="255"/>
      <c r="LFM63" s="255"/>
      <c r="LFN63" s="255"/>
      <c r="LFO63" s="255"/>
      <c r="LFP63" s="255"/>
      <c r="LFQ63" s="255"/>
      <c r="LFR63" s="255"/>
      <c r="LFS63" s="255"/>
      <c r="LFT63" s="255"/>
      <c r="LFU63" s="255"/>
      <c r="LFV63" s="255"/>
      <c r="LFW63" s="255"/>
      <c r="LFX63" s="255"/>
      <c r="LFY63" s="255"/>
      <c r="LFZ63" s="255"/>
      <c r="LGA63" s="255"/>
      <c r="LGB63" s="255"/>
      <c r="LGC63" s="255"/>
      <c r="LGD63" s="255"/>
      <c r="LGE63" s="255"/>
      <c r="LGF63" s="255"/>
      <c r="LGG63" s="255"/>
      <c r="LGH63" s="255"/>
      <c r="LGI63" s="255"/>
      <c r="LGJ63" s="255"/>
      <c r="LGK63" s="255"/>
      <c r="LGL63" s="255"/>
      <c r="LGM63" s="255"/>
      <c r="LGN63" s="255"/>
      <c r="LGO63" s="255"/>
      <c r="LGP63" s="255"/>
      <c r="LGQ63" s="255"/>
      <c r="LGR63" s="255"/>
      <c r="LGS63" s="255"/>
      <c r="LGT63" s="255"/>
      <c r="LGU63" s="255"/>
      <c r="LGV63" s="255"/>
      <c r="LGW63" s="255"/>
      <c r="LGX63" s="255"/>
      <c r="LGY63" s="255"/>
      <c r="LGZ63" s="255"/>
      <c r="LHA63" s="255"/>
      <c r="LHB63" s="255"/>
      <c r="LHC63" s="255"/>
      <c r="LHD63" s="255"/>
      <c r="LHE63" s="255"/>
      <c r="LHF63" s="255"/>
      <c r="LHG63" s="255"/>
      <c r="LHH63" s="255"/>
      <c r="LHI63" s="255"/>
      <c r="LHJ63" s="255"/>
      <c r="LHK63" s="255"/>
      <c r="LHL63" s="255"/>
      <c r="LHM63" s="255"/>
      <c r="LHN63" s="255"/>
      <c r="LHO63" s="255"/>
      <c r="LHP63" s="255"/>
      <c r="LHQ63" s="255"/>
      <c r="LHR63" s="255"/>
      <c r="LHS63" s="255"/>
      <c r="LHT63" s="255"/>
      <c r="LHU63" s="255"/>
      <c r="LHV63" s="255"/>
      <c r="LHW63" s="255"/>
      <c r="LHX63" s="255"/>
      <c r="LHY63" s="255"/>
      <c r="LHZ63" s="255"/>
      <c r="LIA63" s="255"/>
      <c r="LIB63" s="255"/>
      <c r="LIC63" s="255"/>
      <c r="LID63" s="255"/>
      <c r="LIE63" s="255"/>
      <c r="LIF63" s="255"/>
      <c r="LIG63" s="255"/>
      <c r="LIH63" s="255"/>
      <c r="LII63" s="255"/>
      <c r="LIJ63" s="255"/>
      <c r="LIK63" s="255"/>
      <c r="LIL63" s="255"/>
      <c r="LIM63" s="255"/>
      <c r="LIN63" s="255"/>
      <c r="LIO63" s="255"/>
      <c r="LIP63" s="255"/>
      <c r="LIQ63" s="255"/>
      <c r="LIR63" s="255"/>
      <c r="LIS63" s="255"/>
      <c r="LIT63" s="255"/>
      <c r="LIU63" s="255"/>
      <c r="LIV63" s="255"/>
      <c r="LIW63" s="255"/>
      <c r="LIX63" s="255"/>
      <c r="LIY63" s="255"/>
      <c r="LIZ63" s="255"/>
      <c r="LJA63" s="255"/>
      <c r="LJB63" s="255"/>
      <c r="LJC63" s="255"/>
      <c r="LJD63" s="255"/>
      <c r="LJE63" s="255"/>
      <c r="LJF63" s="255"/>
      <c r="LJG63" s="255"/>
      <c r="LJH63" s="255"/>
      <c r="LJI63" s="255"/>
      <c r="LJJ63" s="255"/>
      <c r="LJK63" s="255"/>
      <c r="LJL63" s="255"/>
      <c r="LJM63" s="255"/>
      <c r="LJN63" s="255"/>
      <c r="LJO63" s="255"/>
      <c r="LJP63" s="255"/>
      <c r="LJQ63" s="255"/>
      <c r="LJR63" s="255"/>
      <c r="LJS63" s="255"/>
      <c r="LJT63" s="255"/>
      <c r="LJU63" s="255"/>
      <c r="LJV63" s="255"/>
      <c r="LJW63" s="255"/>
      <c r="LJX63" s="255"/>
      <c r="LJY63" s="255"/>
      <c r="LJZ63" s="255"/>
      <c r="LKA63" s="255"/>
      <c r="LKB63" s="255"/>
      <c r="LKC63" s="255"/>
      <c r="LKD63" s="255"/>
      <c r="LKE63" s="255"/>
      <c r="LKF63" s="255"/>
      <c r="LKG63" s="255"/>
      <c r="LKH63" s="255"/>
      <c r="LKI63" s="255"/>
      <c r="LKJ63" s="255"/>
      <c r="LKK63" s="255"/>
      <c r="LKL63" s="255"/>
      <c r="LKM63" s="255"/>
      <c r="LKN63" s="255"/>
      <c r="LKO63" s="255"/>
      <c r="LKP63" s="255"/>
      <c r="LKQ63" s="255"/>
      <c r="LKR63" s="255"/>
      <c r="LKS63" s="255"/>
      <c r="LKT63" s="255"/>
      <c r="LKU63" s="255"/>
      <c r="LKV63" s="255"/>
      <c r="LKW63" s="255"/>
      <c r="LKX63" s="255"/>
      <c r="LKY63" s="255"/>
      <c r="LKZ63" s="255"/>
      <c r="LLA63" s="255"/>
      <c r="LLB63" s="255"/>
      <c r="LLC63" s="255"/>
      <c r="LLD63" s="255"/>
      <c r="LLE63" s="255"/>
      <c r="LLF63" s="255"/>
      <c r="LLG63" s="255"/>
      <c r="LLH63" s="255"/>
      <c r="LLI63" s="255"/>
      <c r="LLJ63" s="255"/>
      <c r="LLK63" s="255"/>
      <c r="LLL63" s="255"/>
      <c r="LLM63" s="255"/>
      <c r="LLN63" s="255"/>
      <c r="LLO63" s="255"/>
      <c r="LLP63" s="255"/>
      <c r="LLQ63" s="255"/>
      <c r="LLR63" s="255"/>
      <c r="LLS63" s="255"/>
      <c r="LLT63" s="255"/>
      <c r="LLU63" s="255"/>
      <c r="LLV63" s="255"/>
      <c r="LLW63" s="255"/>
      <c r="LLX63" s="255"/>
      <c r="LLY63" s="255"/>
      <c r="LLZ63" s="255"/>
      <c r="LMA63" s="255"/>
      <c r="LMB63" s="255"/>
      <c r="LMC63" s="255"/>
      <c r="LMD63" s="255"/>
      <c r="LME63" s="255"/>
      <c r="LMF63" s="255"/>
      <c r="LMG63" s="255"/>
      <c r="LMH63" s="255"/>
      <c r="LMI63" s="255"/>
      <c r="LMJ63" s="255"/>
      <c r="LMK63" s="255"/>
      <c r="LML63" s="255"/>
      <c r="LMM63" s="255"/>
      <c r="LMN63" s="255"/>
      <c r="LMO63" s="255"/>
      <c r="LMP63" s="255"/>
      <c r="LMQ63" s="255"/>
      <c r="LMR63" s="255"/>
      <c r="LMS63" s="255"/>
      <c r="LMT63" s="255"/>
      <c r="LMU63" s="255"/>
      <c r="LMV63" s="255"/>
      <c r="LMW63" s="255"/>
      <c r="LMX63" s="255"/>
      <c r="LMY63" s="255"/>
      <c r="LMZ63" s="255"/>
      <c r="LNA63" s="255"/>
      <c r="LNB63" s="255"/>
      <c r="LNC63" s="255"/>
      <c r="LND63" s="255"/>
      <c r="LNE63" s="255"/>
      <c r="LNF63" s="255"/>
      <c r="LNG63" s="255"/>
      <c r="LNH63" s="255"/>
      <c r="LNI63" s="255"/>
      <c r="LNJ63" s="255"/>
      <c r="LNK63" s="255"/>
      <c r="LNL63" s="255"/>
      <c r="LNM63" s="255"/>
      <c r="LNN63" s="255"/>
      <c r="LNO63" s="255"/>
      <c r="LNP63" s="255"/>
      <c r="LNQ63" s="255"/>
      <c r="LNR63" s="255"/>
      <c r="LNS63" s="255"/>
      <c r="LNT63" s="255"/>
      <c r="LNU63" s="255"/>
      <c r="LNV63" s="255"/>
      <c r="LNW63" s="255"/>
      <c r="LNX63" s="255"/>
      <c r="LNY63" s="255"/>
      <c r="LNZ63" s="255"/>
      <c r="LOA63" s="255"/>
      <c r="LOB63" s="255"/>
      <c r="LOC63" s="255"/>
      <c r="LOD63" s="255"/>
      <c r="LOE63" s="255"/>
      <c r="LOF63" s="255"/>
      <c r="LOG63" s="255"/>
      <c r="LOH63" s="255"/>
      <c r="LOI63" s="255"/>
      <c r="LOJ63" s="255"/>
      <c r="LOK63" s="255"/>
      <c r="LOL63" s="255"/>
      <c r="LOM63" s="255"/>
      <c r="LON63" s="255"/>
      <c r="LOO63" s="255"/>
      <c r="LOP63" s="255"/>
      <c r="LOQ63" s="255"/>
      <c r="LOR63" s="255"/>
      <c r="LOS63" s="255"/>
      <c r="LOT63" s="255"/>
      <c r="LOU63" s="255"/>
      <c r="LOV63" s="255"/>
      <c r="LOW63" s="255"/>
      <c r="LOX63" s="255"/>
      <c r="LOY63" s="255"/>
      <c r="LOZ63" s="255"/>
      <c r="LPA63" s="255"/>
      <c r="LPB63" s="255"/>
      <c r="LPC63" s="255"/>
      <c r="LPD63" s="255"/>
      <c r="LPE63" s="255"/>
      <c r="LPF63" s="255"/>
      <c r="LPG63" s="255"/>
      <c r="LPH63" s="255"/>
      <c r="LPI63" s="255"/>
      <c r="LPJ63" s="255"/>
      <c r="LPK63" s="255"/>
      <c r="LPL63" s="255"/>
      <c r="LPM63" s="255"/>
      <c r="LPN63" s="255"/>
      <c r="LPO63" s="255"/>
      <c r="LPP63" s="255"/>
      <c r="LPQ63" s="255"/>
      <c r="LPR63" s="255"/>
      <c r="LPS63" s="255"/>
      <c r="LPT63" s="255"/>
      <c r="LPU63" s="255"/>
      <c r="LPV63" s="255"/>
      <c r="LPW63" s="255"/>
      <c r="LPX63" s="255"/>
      <c r="LPY63" s="255"/>
      <c r="LPZ63" s="255"/>
      <c r="LQA63" s="255"/>
      <c r="LQB63" s="255"/>
      <c r="LQC63" s="255"/>
      <c r="LQD63" s="255"/>
      <c r="LQE63" s="255"/>
      <c r="LQF63" s="255"/>
      <c r="LQG63" s="255"/>
      <c r="LQH63" s="255"/>
      <c r="LQI63" s="255"/>
      <c r="LQJ63" s="255"/>
      <c r="LQK63" s="255"/>
      <c r="LQL63" s="255"/>
      <c r="LQM63" s="255"/>
      <c r="LQN63" s="255"/>
      <c r="LQO63" s="255"/>
      <c r="LQP63" s="255"/>
      <c r="LQQ63" s="255"/>
      <c r="LQR63" s="255"/>
      <c r="LQS63" s="255"/>
      <c r="LQT63" s="255"/>
      <c r="LQU63" s="255"/>
      <c r="LQV63" s="255"/>
      <c r="LQW63" s="255"/>
      <c r="LQX63" s="255"/>
      <c r="LQY63" s="255"/>
      <c r="LQZ63" s="255"/>
      <c r="LRA63" s="255"/>
      <c r="LRB63" s="255"/>
      <c r="LRC63" s="255"/>
      <c r="LRD63" s="255"/>
      <c r="LRE63" s="255"/>
      <c r="LRF63" s="255"/>
      <c r="LRG63" s="255"/>
      <c r="LRH63" s="255"/>
      <c r="LRI63" s="255"/>
      <c r="LRJ63" s="255"/>
      <c r="LRK63" s="255"/>
      <c r="LRL63" s="255"/>
      <c r="LRM63" s="255"/>
      <c r="LRN63" s="255"/>
      <c r="LRO63" s="255"/>
      <c r="LRP63" s="255"/>
      <c r="LRQ63" s="255"/>
      <c r="LRR63" s="255"/>
      <c r="LRS63" s="255"/>
      <c r="LRT63" s="255"/>
      <c r="LRU63" s="255"/>
      <c r="LRV63" s="255"/>
      <c r="LRW63" s="255"/>
      <c r="LRX63" s="255"/>
      <c r="LRY63" s="255"/>
      <c r="LRZ63" s="255"/>
      <c r="LSA63" s="255"/>
      <c r="LSB63" s="255"/>
      <c r="LSC63" s="255"/>
      <c r="LSD63" s="255"/>
      <c r="LSE63" s="255"/>
      <c r="LSF63" s="255"/>
      <c r="LSG63" s="255"/>
      <c r="LSH63" s="255"/>
      <c r="LSI63" s="255"/>
      <c r="LSJ63" s="255"/>
      <c r="LSK63" s="255"/>
      <c r="LSL63" s="255"/>
      <c r="LSM63" s="255"/>
      <c r="LSN63" s="255"/>
      <c r="LSO63" s="255"/>
      <c r="LSP63" s="255"/>
      <c r="LSQ63" s="255"/>
      <c r="LSR63" s="255"/>
      <c r="LSS63" s="255"/>
      <c r="LST63" s="255"/>
      <c r="LSU63" s="255"/>
      <c r="LSV63" s="255"/>
      <c r="LSW63" s="255"/>
      <c r="LSX63" s="255"/>
      <c r="LSY63" s="255"/>
      <c r="LSZ63" s="255"/>
      <c r="LTA63" s="255"/>
      <c r="LTB63" s="255"/>
      <c r="LTC63" s="255"/>
      <c r="LTD63" s="255"/>
      <c r="LTE63" s="255"/>
      <c r="LTF63" s="255"/>
      <c r="LTG63" s="255"/>
      <c r="LTH63" s="255"/>
      <c r="LTI63" s="255"/>
      <c r="LTJ63" s="255"/>
      <c r="LTK63" s="255"/>
      <c r="LTL63" s="255"/>
      <c r="LTM63" s="255"/>
      <c r="LTN63" s="255"/>
      <c r="LTO63" s="255"/>
      <c r="LTP63" s="255"/>
      <c r="LTQ63" s="255"/>
      <c r="LTR63" s="255"/>
      <c r="LTS63" s="255"/>
      <c r="LTT63" s="255"/>
      <c r="LTU63" s="255"/>
      <c r="LTV63" s="255"/>
      <c r="LTW63" s="255"/>
      <c r="LTX63" s="255"/>
      <c r="LTY63" s="255"/>
      <c r="LTZ63" s="255"/>
      <c r="LUA63" s="255"/>
      <c r="LUB63" s="255"/>
      <c r="LUC63" s="255"/>
      <c r="LUD63" s="255"/>
      <c r="LUE63" s="255"/>
      <c r="LUF63" s="255"/>
      <c r="LUG63" s="255"/>
      <c r="LUH63" s="255"/>
      <c r="LUI63" s="255"/>
      <c r="LUJ63" s="255"/>
      <c r="LUK63" s="255"/>
      <c r="LUL63" s="255"/>
      <c r="LUM63" s="255"/>
      <c r="LUN63" s="255"/>
      <c r="LUO63" s="255"/>
      <c r="LUP63" s="255"/>
      <c r="LUQ63" s="255"/>
      <c r="LUR63" s="255"/>
      <c r="LUS63" s="255"/>
      <c r="LUT63" s="255"/>
      <c r="LUU63" s="255"/>
      <c r="LUV63" s="255"/>
      <c r="LUW63" s="255"/>
      <c r="LUX63" s="255"/>
      <c r="LUY63" s="255"/>
      <c r="LUZ63" s="255"/>
      <c r="LVA63" s="255"/>
      <c r="LVB63" s="255"/>
      <c r="LVC63" s="255"/>
      <c r="LVD63" s="255"/>
      <c r="LVE63" s="255"/>
      <c r="LVF63" s="255"/>
      <c r="LVG63" s="255"/>
      <c r="LVH63" s="255"/>
      <c r="LVI63" s="255"/>
      <c r="LVJ63" s="255"/>
      <c r="LVK63" s="255"/>
      <c r="LVL63" s="255"/>
      <c r="LVM63" s="255"/>
      <c r="LVN63" s="255"/>
      <c r="LVO63" s="255"/>
      <c r="LVP63" s="255"/>
      <c r="LVQ63" s="255"/>
      <c r="LVR63" s="255"/>
      <c r="LVS63" s="255"/>
      <c r="LVT63" s="255"/>
      <c r="LVU63" s="255"/>
      <c r="LVV63" s="255"/>
      <c r="LVW63" s="255"/>
      <c r="LVX63" s="255"/>
      <c r="LVY63" s="255"/>
      <c r="LVZ63" s="255"/>
      <c r="LWA63" s="255"/>
      <c r="LWB63" s="255"/>
      <c r="LWC63" s="255"/>
      <c r="LWD63" s="255"/>
      <c r="LWE63" s="255"/>
      <c r="LWF63" s="255"/>
      <c r="LWG63" s="255"/>
      <c r="LWH63" s="255"/>
      <c r="LWI63" s="255"/>
      <c r="LWJ63" s="255"/>
      <c r="LWK63" s="255"/>
      <c r="LWL63" s="255"/>
      <c r="LWM63" s="255"/>
      <c r="LWN63" s="255"/>
      <c r="LWO63" s="255"/>
      <c r="LWP63" s="255"/>
      <c r="LWQ63" s="255"/>
      <c r="LWR63" s="255"/>
      <c r="LWS63" s="255"/>
      <c r="LWT63" s="255"/>
      <c r="LWU63" s="255"/>
      <c r="LWV63" s="255"/>
      <c r="LWW63" s="255"/>
      <c r="LWX63" s="255"/>
      <c r="LWY63" s="255"/>
      <c r="LWZ63" s="255"/>
      <c r="LXA63" s="255"/>
      <c r="LXB63" s="255"/>
      <c r="LXC63" s="255"/>
      <c r="LXD63" s="255"/>
      <c r="LXE63" s="255"/>
      <c r="LXF63" s="255"/>
      <c r="LXG63" s="255"/>
      <c r="LXH63" s="255"/>
      <c r="LXI63" s="255"/>
      <c r="LXJ63" s="255"/>
      <c r="LXK63" s="255"/>
      <c r="LXL63" s="255"/>
      <c r="LXM63" s="255"/>
      <c r="LXN63" s="255"/>
      <c r="LXO63" s="255"/>
      <c r="LXP63" s="255"/>
      <c r="LXQ63" s="255"/>
      <c r="LXR63" s="255"/>
      <c r="LXS63" s="255"/>
      <c r="LXT63" s="255"/>
      <c r="LXU63" s="255"/>
      <c r="LXV63" s="255"/>
      <c r="LXW63" s="255"/>
      <c r="LXX63" s="255"/>
      <c r="LXY63" s="255"/>
      <c r="LXZ63" s="255"/>
      <c r="LYA63" s="255"/>
      <c r="LYB63" s="255"/>
      <c r="LYC63" s="255"/>
      <c r="LYD63" s="255"/>
      <c r="LYE63" s="255"/>
      <c r="LYF63" s="255"/>
      <c r="LYG63" s="255"/>
      <c r="LYH63" s="255"/>
      <c r="LYI63" s="255"/>
      <c r="LYJ63" s="255"/>
      <c r="LYK63" s="255"/>
      <c r="LYL63" s="255"/>
      <c r="LYM63" s="255"/>
      <c r="LYN63" s="255"/>
      <c r="LYO63" s="255"/>
      <c r="LYP63" s="255"/>
      <c r="LYQ63" s="255"/>
      <c r="LYR63" s="255"/>
      <c r="LYS63" s="255"/>
      <c r="LYT63" s="255"/>
      <c r="LYU63" s="255"/>
      <c r="LYV63" s="255"/>
      <c r="LYW63" s="255"/>
      <c r="LYX63" s="255"/>
      <c r="LYY63" s="255"/>
      <c r="LYZ63" s="255"/>
      <c r="LZA63" s="255"/>
      <c r="LZB63" s="255"/>
      <c r="LZC63" s="255"/>
      <c r="LZD63" s="255"/>
      <c r="LZE63" s="255"/>
      <c r="LZF63" s="255"/>
      <c r="LZG63" s="255"/>
      <c r="LZH63" s="255"/>
      <c r="LZI63" s="255"/>
      <c r="LZJ63" s="255"/>
      <c r="LZK63" s="255"/>
      <c r="LZL63" s="255"/>
      <c r="LZM63" s="255"/>
      <c r="LZN63" s="255"/>
      <c r="LZO63" s="255"/>
      <c r="LZP63" s="255"/>
      <c r="LZQ63" s="255"/>
      <c r="LZR63" s="255"/>
      <c r="LZS63" s="255"/>
      <c r="LZT63" s="255"/>
      <c r="LZU63" s="255"/>
      <c r="LZV63" s="255"/>
      <c r="LZW63" s="255"/>
      <c r="LZX63" s="255"/>
      <c r="LZY63" s="255"/>
      <c r="LZZ63" s="255"/>
      <c r="MAA63" s="255"/>
      <c r="MAB63" s="255"/>
      <c r="MAC63" s="255"/>
      <c r="MAD63" s="255"/>
      <c r="MAE63" s="255"/>
      <c r="MAF63" s="255"/>
      <c r="MAG63" s="255"/>
      <c r="MAH63" s="255"/>
      <c r="MAI63" s="255"/>
      <c r="MAJ63" s="255"/>
      <c r="MAK63" s="255"/>
      <c r="MAL63" s="255"/>
      <c r="MAM63" s="255"/>
      <c r="MAN63" s="255"/>
      <c r="MAO63" s="255"/>
      <c r="MAP63" s="255"/>
      <c r="MAQ63" s="255"/>
      <c r="MAR63" s="255"/>
      <c r="MAS63" s="255"/>
      <c r="MAT63" s="255"/>
      <c r="MAU63" s="255"/>
      <c r="MAV63" s="255"/>
      <c r="MAW63" s="255"/>
      <c r="MAX63" s="255"/>
      <c r="MAY63" s="255"/>
      <c r="MAZ63" s="255"/>
      <c r="MBA63" s="255"/>
      <c r="MBB63" s="255"/>
      <c r="MBC63" s="255"/>
      <c r="MBD63" s="255"/>
      <c r="MBE63" s="255"/>
      <c r="MBF63" s="255"/>
      <c r="MBG63" s="255"/>
      <c r="MBH63" s="255"/>
      <c r="MBI63" s="255"/>
      <c r="MBJ63" s="255"/>
      <c r="MBK63" s="255"/>
      <c r="MBL63" s="255"/>
      <c r="MBM63" s="255"/>
      <c r="MBN63" s="255"/>
      <c r="MBO63" s="255"/>
      <c r="MBP63" s="255"/>
      <c r="MBQ63" s="255"/>
      <c r="MBR63" s="255"/>
      <c r="MBS63" s="255"/>
      <c r="MBT63" s="255"/>
      <c r="MBU63" s="255"/>
      <c r="MBV63" s="255"/>
      <c r="MBW63" s="255"/>
      <c r="MBX63" s="255"/>
      <c r="MBY63" s="255"/>
      <c r="MBZ63" s="255"/>
      <c r="MCA63" s="255"/>
      <c r="MCB63" s="255"/>
      <c r="MCC63" s="255"/>
      <c r="MCD63" s="255"/>
      <c r="MCE63" s="255"/>
      <c r="MCF63" s="255"/>
      <c r="MCG63" s="255"/>
      <c r="MCH63" s="255"/>
      <c r="MCI63" s="255"/>
      <c r="MCJ63" s="255"/>
      <c r="MCK63" s="255"/>
      <c r="MCL63" s="255"/>
      <c r="MCM63" s="255"/>
      <c r="MCN63" s="255"/>
      <c r="MCO63" s="255"/>
      <c r="MCP63" s="255"/>
      <c r="MCQ63" s="255"/>
      <c r="MCR63" s="255"/>
      <c r="MCS63" s="255"/>
      <c r="MCT63" s="255"/>
      <c r="MCU63" s="255"/>
      <c r="MCV63" s="255"/>
      <c r="MCW63" s="255"/>
      <c r="MCX63" s="255"/>
      <c r="MCY63" s="255"/>
      <c r="MCZ63" s="255"/>
      <c r="MDA63" s="255"/>
      <c r="MDB63" s="255"/>
      <c r="MDC63" s="255"/>
      <c r="MDD63" s="255"/>
      <c r="MDE63" s="255"/>
      <c r="MDF63" s="255"/>
      <c r="MDG63" s="255"/>
      <c r="MDH63" s="255"/>
      <c r="MDI63" s="255"/>
      <c r="MDJ63" s="255"/>
      <c r="MDK63" s="255"/>
      <c r="MDL63" s="255"/>
      <c r="MDM63" s="255"/>
      <c r="MDN63" s="255"/>
      <c r="MDO63" s="255"/>
      <c r="MDP63" s="255"/>
      <c r="MDQ63" s="255"/>
      <c r="MDR63" s="255"/>
      <c r="MDS63" s="255"/>
      <c r="MDT63" s="255"/>
      <c r="MDU63" s="255"/>
      <c r="MDV63" s="255"/>
      <c r="MDW63" s="255"/>
      <c r="MDX63" s="255"/>
      <c r="MDY63" s="255"/>
      <c r="MDZ63" s="255"/>
      <c r="MEA63" s="255"/>
      <c r="MEB63" s="255"/>
      <c r="MEC63" s="255"/>
      <c r="MED63" s="255"/>
      <c r="MEE63" s="255"/>
      <c r="MEF63" s="255"/>
      <c r="MEG63" s="255"/>
      <c r="MEH63" s="255"/>
      <c r="MEI63" s="255"/>
      <c r="MEJ63" s="255"/>
      <c r="MEK63" s="255"/>
      <c r="MEL63" s="255"/>
      <c r="MEM63" s="255"/>
      <c r="MEN63" s="255"/>
      <c r="MEO63" s="255"/>
      <c r="MEP63" s="255"/>
      <c r="MEQ63" s="255"/>
      <c r="MER63" s="255"/>
      <c r="MES63" s="255"/>
      <c r="MET63" s="255"/>
      <c r="MEU63" s="255"/>
      <c r="MEV63" s="255"/>
      <c r="MEW63" s="255"/>
      <c r="MEX63" s="255"/>
      <c r="MEY63" s="255"/>
      <c r="MEZ63" s="255"/>
      <c r="MFA63" s="255"/>
      <c r="MFB63" s="255"/>
      <c r="MFC63" s="255"/>
      <c r="MFD63" s="255"/>
      <c r="MFE63" s="255"/>
      <c r="MFF63" s="255"/>
      <c r="MFG63" s="255"/>
      <c r="MFH63" s="255"/>
      <c r="MFI63" s="255"/>
      <c r="MFJ63" s="255"/>
      <c r="MFK63" s="255"/>
      <c r="MFL63" s="255"/>
      <c r="MFM63" s="255"/>
      <c r="MFN63" s="255"/>
      <c r="MFO63" s="255"/>
      <c r="MFP63" s="255"/>
      <c r="MFQ63" s="255"/>
      <c r="MFR63" s="255"/>
      <c r="MFS63" s="255"/>
      <c r="MFT63" s="255"/>
      <c r="MFU63" s="255"/>
      <c r="MFV63" s="255"/>
      <c r="MFW63" s="255"/>
      <c r="MFX63" s="255"/>
      <c r="MFY63" s="255"/>
      <c r="MFZ63" s="255"/>
      <c r="MGA63" s="255"/>
      <c r="MGB63" s="255"/>
      <c r="MGC63" s="255"/>
      <c r="MGD63" s="255"/>
      <c r="MGE63" s="255"/>
      <c r="MGF63" s="255"/>
      <c r="MGG63" s="255"/>
      <c r="MGH63" s="255"/>
      <c r="MGI63" s="255"/>
      <c r="MGJ63" s="255"/>
      <c r="MGK63" s="255"/>
      <c r="MGL63" s="255"/>
      <c r="MGM63" s="255"/>
      <c r="MGN63" s="255"/>
      <c r="MGO63" s="255"/>
      <c r="MGP63" s="255"/>
      <c r="MGQ63" s="255"/>
      <c r="MGR63" s="255"/>
      <c r="MGS63" s="255"/>
      <c r="MGT63" s="255"/>
      <c r="MGU63" s="255"/>
      <c r="MGV63" s="255"/>
      <c r="MGW63" s="255"/>
      <c r="MGX63" s="255"/>
      <c r="MGY63" s="255"/>
      <c r="MGZ63" s="255"/>
      <c r="MHA63" s="255"/>
      <c r="MHB63" s="255"/>
      <c r="MHC63" s="255"/>
      <c r="MHD63" s="255"/>
      <c r="MHE63" s="255"/>
      <c r="MHF63" s="255"/>
      <c r="MHG63" s="255"/>
      <c r="MHH63" s="255"/>
      <c r="MHI63" s="255"/>
      <c r="MHJ63" s="255"/>
      <c r="MHK63" s="255"/>
      <c r="MHL63" s="255"/>
      <c r="MHM63" s="255"/>
      <c r="MHN63" s="255"/>
      <c r="MHO63" s="255"/>
      <c r="MHP63" s="255"/>
      <c r="MHQ63" s="255"/>
      <c r="MHR63" s="255"/>
      <c r="MHS63" s="255"/>
      <c r="MHT63" s="255"/>
      <c r="MHU63" s="255"/>
      <c r="MHV63" s="255"/>
      <c r="MHW63" s="255"/>
      <c r="MHX63" s="255"/>
      <c r="MHY63" s="255"/>
      <c r="MHZ63" s="255"/>
      <c r="MIA63" s="255"/>
      <c r="MIB63" s="255"/>
      <c r="MIC63" s="255"/>
      <c r="MID63" s="255"/>
      <c r="MIE63" s="255"/>
      <c r="MIF63" s="255"/>
      <c r="MIG63" s="255"/>
      <c r="MIH63" s="255"/>
      <c r="MII63" s="255"/>
      <c r="MIJ63" s="255"/>
      <c r="MIK63" s="255"/>
      <c r="MIL63" s="255"/>
      <c r="MIM63" s="255"/>
      <c r="MIN63" s="255"/>
      <c r="MIO63" s="255"/>
      <c r="MIP63" s="255"/>
      <c r="MIQ63" s="255"/>
      <c r="MIR63" s="255"/>
      <c r="MIS63" s="255"/>
      <c r="MIT63" s="255"/>
      <c r="MIU63" s="255"/>
      <c r="MIV63" s="255"/>
      <c r="MIW63" s="255"/>
      <c r="MIX63" s="255"/>
      <c r="MIY63" s="255"/>
      <c r="MIZ63" s="255"/>
      <c r="MJA63" s="255"/>
      <c r="MJB63" s="255"/>
      <c r="MJC63" s="255"/>
      <c r="MJD63" s="255"/>
      <c r="MJE63" s="255"/>
      <c r="MJF63" s="255"/>
      <c r="MJG63" s="255"/>
      <c r="MJH63" s="255"/>
      <c r="MJI63" s="255"/>
      <c r="MJJ63" s="255"/>
      <c r="MJK63" s="255"/>
      <c r="MJL63" s="255"/>
      <c r="MJM63" s="255"/>
      <c r="MJN63" s="255"/>
      <c r="MJO63" s="255"/>
      <c r="MJP63" s="255"/>
      <c r="MJQ63" s="255"/>
      <c r="MJR63" s="255"/>
      <c r="MJS63" s="255"/>
      <c r="MJT63" s="255"/>
      <c r="MJU63" s="255"/>
      <c r="MJV63" s="255"/>
      <c r="MJW63" s="255"/>
      <c r="MJX63" s="255"/>
      <c r="MJY63" s="255"/>
      <c r="MJZ63" s="255"/>
      <c r="MKA63" s="255"/>
      <c r="MKB63" s="255"/>
      <c r="MKC63" s="255"/>
      <c r="MKD63" s="255"/>
      <c r="MKE63" s="255"/>
      <c r="MKF63" s="255"/>
      <c r="MKG63" s="255"/>
      <c r="MKH63" s="255"/>
      <c r="MKI63" s="255"/>
      <c r="MKJ63" s="255"/>
      <c r="MKK63" s="255"/>
      <c r="MKL63" s="255"/>
      <c r="MKM63" s="255"/>
      <c r="MKN63" s="255"/>
      <c r="MKO63" s="255"/>
      <c r="MKP63" s="255"/>
      <c r="MKQ63" s="255"/>
      <c r="MKR63" s="255"/>
      <c r="MKS63" s="255"/>
      <c r="MKT63" s="255"/>
      <c r="MKU63" s="255"/>
      <c r="MKV63" s="255"/>
      <c r="MKW63" s="255"/>
      <c r="MKX63" s="255"/>
      <c r="MKY63" s="255"/>
      <c r="MKZ63" s="255"/>
      <c r="MLA63" s="255"/>
      <c r="MLB63" s="255"/>
      <c r="MLC63" s="255"/>
      <c r="MLD63" s="255"/>
      <c r="MLE63" s="255"/>
      <c r="MLF63" s="255"/>
      <c r="MLG63" s="255"/>
      <c r="MLH63" s="255"/>
      <c r="MLI63" s="255"/>
      <c r="MLJ63" s="255"/>
      <c r="MLK63" s="255"/>
      <c r="MLL63" s="255"/>
      <c r="MLM63" s="255"/>
      <c r="MLN63" s="255"/>
      <c r="MLO63" s="255"/>
      <c r="MLP63" s="255"/>
      <c r="MLQ63" s="255"/>
      <c r="MLR63" s="255"/>
      <c r="MLS63" s="255"/>
      <c r="MLT63" s="255"/>
      <c r="MLU63" s="255"/>
      <c r="MLV63" s="255"/>
      <c r="MLW63" s="255"/>
      <c r="MLX63" s="255"/>
      <c r="MLY63" s="255"/>
      <c r="MLZ63" s="255"/>
      <c r="MMA63" s="255"/>
      <c r="MMB63" s="255"/>
      <c r="MMC63" s="255"/>
      <c r="MMD63" s="255"/>
      <c r="MME63" s="255"/>
      <c r="MMF63" s="255"/>
      <c r="MMG63" s="255"/>
      <c r="MMH63" s="255"/>
      <c r="MMI63" s="255"/>
      <c r="MMJ63" s="255"/>
      <c r="MMK63" s="255"/>
      <c r="MML63" s="255"/>
      <c r="MMM63" s="255"/>
      <c r="MMN63" s="255"/>
      <c r="MMO63" s="255"/>
      <c r="MMP63" s="255"/>
      <c r="MMQ63" s="255"/>
      <c r="MMR63" s="255"/>
      <c r="MMS63" s="255"/>
      <c r="MMT63" s="255"/>
      <c r="MMU63" s="255"/>
      <c r="MMV63" s="255"/>
      <c r="MMW63" s="255"/>
      <c r="MMX63" s="255"/>
      <c r="MMY63" s="255"/>
      <c r="MMZ63" s="255"/>
      <c r="MNA63" s="255"/>
      <c r="MNB63" s="255"/>
      <c r="MNC63" s="255"/>
      <c r="MND63" s="255"/>
      <c r="MNE63" s="255"/>
      <c r="MNF63" s="255"/>
      <c r="MNG63" s="255"/>
      <c r="MNH63" s="255"/>
      <c r="MNI63" s="255"/>
      <c r="MNJ63" s="255"/>
      <c r="MNK63" s="255"/>
      <c r="MNL63" s="255"/>
      <c r="MNM63" s="255"/>
      <c r="MNN63" s="255"/>
      <c r="MNO63" s="255"/>
      <c r="MNP63" s="255"/>
      <c r="MNQ63" s="255"/>
      <c r="MNR63" s="255"/>
      <c r="MNS63" s="255"/>
      <c r="MNT63" s="255"/>
      <c r="MNU63" s="255"/>
      <c r="MNV63" s="255"/>
      <c r="MNW63" s="255"/>
      <c r="MNX63" s="255"/>
      <c r="MNY63" s="255"/>
      <c r="MNZ63" s="255"/>
      <c r="MOA63" s="255"/>
      <c r="MOB63" s="255"/>
      <c r="MOC63" s="255"/>
      <c r="MOD63" s="255"/>
      <c r="MOE63" s="255"/>
      <c r="MOF63" s="255"/>
      <c r="MOG63" s="255"/>
      <c r="MOH63" s="255"/>
      <c r="MOI63" s="255"/>
      <c r="MOJ63" s="255"/>
      <c r="MOK63" s="255"/>
      <c r="MOL63" s="255"/>
      <c r="MOM63" s="255"/>
      <c r="MON63" s="255"/>
      <c r="MOO63" s="255"/>
      <c r="MOP63" s="255"/>
      <c r="MOQ63" s="255"/>
      <c r="MOR63" s="255"/>
      <c r="MOS63" s="255"/>
      <c r="MOT63" s="255"/>
      <c r="MOU63" s="255"/>
      <c r="MOV63" s="255"/>
      <c r="MOW63" s="255"/>
      <c r="MOX63" s="255"/>
      <c r="MOY63" s="255"/>
      <c r="MOZ63" s="255"/>
      <c r="MPA63" s="255"/>
      <c r="MPB63" s="255"/>
      <c r="MPC63" s="255"/>
      <c r="MPD63" s="255"/>
      <c r="MPE63" s="255"/>
      <c r="MPF63" s="255"/>
      <c r="MPG63" s="255"/>
      <c r="MPH63" s="255"/>
      <c r="MPI63" s="255"/>
      <c r="MPJ63" s="255"/>
      <c r="MPK63" s="255"/>
      <c r="MPL63" s="255"/>
      <c r="MPM63" s="255"/>
      <c r="MPN63" s="255"/>
      <c r="MPO63" s="255"/>
      <c r="MPP63" s="255"/>
      <c r="MPQ63" s="255"/>
      <c r="MPR63" s="255"/>
      <c r="MPS63" s="255"/>
      <c r="MPT63" s="255"/>
      <c r="MPU63" s="255"/>
      <c r="MPV63" s="255"/>
      <c r="MPW63" s="255"/>
      <c r="MPX63" s="255"/>
      <c r="MPY63" s="255"/>
      <c r="MPZ63" s="255"/>
      <c r="MQA63" s="255"/>
      <c r="MQB63" s="255"/>
      <c r="MQC63" s="255"/>
      <c r="MQD63" s="255"/>
      <c r="MQE63" s="255"/>
      <c r="MQF63" s="255"/>
      <c r="MQG63" s="255"/>
      <c r="MQH63" s="255"/>
      <c r="MQI63" s="255"/>
      <c r="MQJ63" s="255"/>
      <c r="MQK63" s="255"/>
      <c r="MQL63" s="255"/>
      <c r="MQM63" s="255"/>
      <c r="MQN63" s="255"/>
      <c r="MQO63" s="255"/>
      <c r="MQP63" s="255"/>
      <c r="MQQ63" s="255"/>
      <c r="MQR63" s="255"/>
      <c r="MQS63" s="255"/>
      <c r="MQT63" s="255"/>
      <c r="MQU63" s="255"/>
      <c r="MQV63" s="255"/>
      <c r="MQW63" s="255"/>
      <c r="MQX63" s="255"/>
      <c r="MQY63" s="255"/>
      <c r="MQZ63" s="255"/>
      <c r="MRA63" s="255"/>
      <c r="MRB63" s="255"/>
      <c r="MRC63" s="255"/>
      <c r="MRD63" s="255"/>
      <c r="MRE63" s="255"/>
      <c r="MRF63" s="255"/>
      <c r="MRG63" s="255"/>
      <c r="MRH63" s="255"/>
      <c r="MRI63" s="255"/>
      <c r="MRJ63" s="255"/>
      <c r="MRK63" s="255"/>
      <c r="MRL63" s="255"/>
      <c r="MRM63" s="255"/>
      <c r="MRN63" s="255"/>
      <c r="MRO63" s="255"/>
      <c r="MRP63" s="255"/>
      <c r="MRQ63" s="255"/>
      <c r="MRR63" s="255"/>
      <c r="MRS63" s="255"/>
      <c r="MRT63" s="255"/>
      <c r="MRU63" s="255"/>
      <c r="MRV63" s="255"/>
      <c r="MRW63" s="255"/>
      <c r="MRX63" s="255"/>
      <c r="MRY63" s="255"/>
      <c r="MRZ63" s="255"/>
      <c r="MSA63" s="255"/>
      <c r="MSB63" s="255"/>
      <c r="MSC63" s="255"/>
      <c r="MSD63" s="255"/>
      <c r="MSE63" s="255"/>
      <c r="MSF63" s="255"/>
      <c r="MSG63" s="255"/>
      <c r="MSH63" s="255"/>
      <c r="MSI63" s="255"/>
      <c r="MSJ63" s="255"/>
      <c r="MSK63" s="255"/>
      <c r="MSL63" s="255"/>
      <c r="MSM63" s="255"/>
      <c r="MSN63" s="255"/>
      <c r="MSO63" s="255"/>
      <c r="MSP63" s="255"/>
      <c r="MSQ63" s="255"/>
      <c r="MSR63" s="255"/>
      <c r="MSS63" s="255"/>
      <c r="MST63" s="255"/>
      <c r="MSU63" s="255"/>
      <c r="MSV63" s="255"/>
      <c r="MSW63" s="255"/>
      <c r="MSX63" s="255"/>
      <c r="MSY63" s="255"/>
      <c r="MSZ63" s="255"/>
      <c r="MTA63" s="255"/>
      <c r="MTB63" s="255"/>
      <c r="MTC63" s="255"/>
      <c r="MTD63" s="255"/>
      <c r="MTE63" s="255"/>
      <c r="MTF63" s="255"/>
      <c r="MTG63" s="255"/>
      <c r="MTH63" s="255"/>
      <c r="MTI63" s="255"/>
      <c r="MTJ63" s="255"/>
      <c r="MTK63" s="255"/>
      <c r="MTL63" s="255"/>
      <c r="MTM63" s="255"/>
      <c r="MTN63" s="255"/>
      <c r="MTO63" s="255"/>
      <c r="MTP63" s="255"/>
      <c r="MTQ63" s="255"/>
      <c r="MTR63" s="255"/>
      <c r="MTS63" s="255"/>
      <c r="MTT63" s="255"/>
      <c r="MTU63" s="255"/>
      <c r="MTV63" s="255"/>
      <c r="MTW63" s="255"/>
      <c r="MTX63" s="255"/>
      <c r="MTY63" s="255"/>
      <c r="MTZ63" s="255"/>
      <c r="MUA63" s="255"/>
      <c r="MUB63" s="255"/>
      <c r="MUC63" s="255"/>
      <c r="MUD63" s="255"/>
      <c r="MUE63" s="255"/>
      <c r="MUF63" s="255"/>
      <c r="MUG63" s="255"/>
      <c r="MUH63" s="255"/>
      <c r="MUI63" s="255"/>
      <c r="MUJ63" s="255"/>
      <c r="MUK63" s="255"/>
      <c r="MUL63" s="255"/>
      <c r="MUM63" s="255"/>
      <c r="MUN63" s="255"/>
      <c r="MUO63" s="255"/>
      <c r="MUP63" s="255"/>
      <c r="MUQ63" s="255"/>
      <c r="MUR63" s="255"/>
      <c r="MUS63" s="255"/>
      <c r="MUT63" s="255"/>
      <c r="MUU63" s="255"/>
      <c r="MUV63" s="255"/>
      <c r="MUW63" s="255"/>
      <c r="MUX63" s="255"/>
      <c r="MUY63" s="255"/>
      <c r="MUZ63" s="255"/>
      <c r="MVA63" s="255"/>
      <c r="MVB63" s="255"/>
      <c r="MVC63" s="255"/>
      <c r="MVD63" s="255"/>
      <c r="MVE63" s="255"/>
      <c r="MVF63" s="255"/>
      <c r="MVG63" s="255"/>
      <c r="MVH63" s="255"/>
      <c r="MVI63" s="255"/>
      <c r="MVJ63" s="255"/>
      <c r="MVK63" s="255"/>
      <c r="MVL63" s="255"/>
      <c r="MVM63" s="255"/>
      <c r="MVN63" s="255"/>
      <c r="MVO63" s="255"/>
      <c r="MVP63" s="255"/>
      <c r="MVQ63" s="255"/>
      <c r="MVR63" s="255"/>
      <c r="MVS63" s="255"/>
      <c r="MVT63" s="255"/>
      <c r="MVU63" s="255"/>
      <c r="MVV63" s="255"/>
      <c r="MVW63" s="255"/>
      <c r="MVX63" s="255"/>
      <c r="MVY63" s="255"/>
      <c r="MVZ63" s="255"/>
      <c r="MWA63" s="255"/>
      <c r="MWB63" s="255"/>
      <c r="MWC63" s="255"/>
      <c r="MWD63" s="255"/>
      <c r="MWE63" s="255"/>
      <c r="MWF63" s="255"/>
      <c r="MWG63" s="255"/>
      <c r="MWH63" s="255"/>
      <c r="MWI63" s="255"/>
      <c r="MWJ63" s="255"/>
      <c r="MWK63" s="255"/>
      <c r="MWL63" s="255"/>
      <c r="MWM63" s="255"/>
      <c r="MWN63" s="255"/>
      <c r="MWO63" s="255"/>
      <c r="MWP63" s="255"/>
      <c r="MWQ63" s="255"/>
      <c r="MWR63" s="255"/>
      <c r="MWS63" s="255"/>
      <c r="MWT63" s="255"/>
      <c r="MWU63" s="255"/>
      <c r="MWV63" s="255"/>
      <c r="MWW63" s="255"/>
      <c r="MWX63" s="255"/>
      <c r="MWY63" s="255"/>
      <c r="MWZ63" s="255"/>
      <c r="MXA63" s="255"/>
      <c r="MXB63" s="255"/>
      <c r="MXC63" s="255"/>
      <c r="MXD63" s="255"/>
      <c r="MXE63" s="255"/>
      <c r="MXF63" s="255"/>
      <c r="MXG63" s="255"/>
      <c r="MXH63" s="255"/>
      <c r="MXI63" s="255"/>
      <c r="MXJ63" s="255"/>
      <c r="MXK63" s="255"/>
      <c r="MXL63" s="255"/>
      <c r="MXM63" s="255"/>
      <c r="MXN63" s="255"/>
      <c r="MXO63" s="255"/>
      <c r="MXP63" s="255"/>
      <c r="MXQ63" s="255"/>
      <c r="MXR63" s="255"/>
      <c r="MXS63" s="255"/>
      <c r="MXT63" s="255"/>
      <c r="MXU63" s="255"/>
      <c r="MXV63" s="255"/>
      <c r="MXW63" s="255"/>
      <c r="MXX63" s="255"/>
      <c r="MXY63" s="255"/>
      <c r="MXZ63" s="255"/>
      <c r="MYA63" s="255"/>
      <c r="MYB63" s="255"/>
      <c r="MYC63" s="255"/>
      <c r="MYD63" s="255"/>
      <c r="MYE63" s="255"/>
      <c r="MYF63" s="255"/>
      <c r="MYG63" s="255"/>
      <c r="MYH63" s="255"/>
      <c r="MYI63" s="255"/>
      <c r="MYJ63" s="255"/>
      <c r="MYK63" s="255"/>
      <c r="MYL63" s="255"/>
      <c r="MYM63" s="255"/>
      <c r="MYN63" s="255"/>
      <c r="MYO63" s="255"/>
      <c r="MYP63" s="255"/>
      <c r="MYQ63" s="255"/>
      <c r="MYR63" s="255"/>
      <c r="MYS63" s="255"/>
      <c r="MYT63" s="255"/>
      <c r="MYU63" s="255"/>
      <c r="MYV63" s="255"/>
      <c r="MYW63" s="255"/>
      <c r="MYX63" s="255"/>
      <c r="MYY63" s="255"/>
      <c r="MYZ63" s="255"/>
      <c r="MZA63" s="255"/>
      <c r="MZB63" s="255"/>
      <c r="MZC63" s="255"/>
      <c r="MZD63" s="255"/>
      <c r="MZE63" s="255"/>
      <c r="MZF63" s="255"/>
      <c r="MZG63" s="255"/>
      <c r="MZH63" s="255"/>
      <c r="MZI63" s="255"/>
      <c r="MZJ63" s="255"/>
      <c r="MZK63" s="255"/>
      <c r="MZL63" s="255"/>
      <c r="MZM63" s="255"/>
      <c r="MZN63" s="255"/>
      <c r="MZO63" s="255"/>
      <c r="MZP63" s="255"/>
      <c r="MZQ63" s="255"/>
      <c r="MZR63" s="255"/>
      <c r="MZS63" s="255"/>
      <c r="MZT63" s="255"/>
      <c r="MZU63" s="255"/>
      <c r="MZV63" s="255"/>
      <c r="MZW63" s="255"/>
      <c r="MZX63" s="255"/>
      <c r="MZY63" s="255"/>
      <c r="MZZ63" s="255"/>
      <c r="NAA63" s="255"/>
      <c r="NAB63" s="255"/>
      <c r="NAC63" s="255"/>
      <c r="NAD63" s="255"/>
      <c r="NAE63" s="255"/>
      <c r="NAF63" s="255"/>
      <c r="NAG63" s="255"/>
      <c r="NAH63" s="255"/>
      <c r="NAI63" s="255"/>
      <c r="NAJ63" s="255"/>
      <c r="NAK63" s="255"/>
      <c r="NAL63" s="255"/>
      <c r="NAM63" s="255"/>
      <c r="NAN63" s="255"/>
      <c r="NAO63" s="255"/>
      <c r="NAP63" s="255"/>
      <c r="NAQ63" s="255"/>
      <c r="NAR63" s="255"/>
      <c r="NAS63" s="255"/>
      <c r="NAT63" s="255"/>
      <c r="NAU63" s="255"/>
      <c r="NAV63" s="255"/>
      <c r="NAW63" s="255"/>
      <c r="NAX63" s="255"/>
      <c r="NAY63" s="255"/>
      <c r="NAZ63" s="255"/>
      <c r="NBA63" s="255"/>
      <c r="NBB63" s="255"/>
      <c r="NBC63" s="255"/>
      <c r="NBD63" s="255"/>
      <c r="NBE63" s="255"/>
      <c r="NBF63" s="255"/>
      <c r="NBG63" s="255"/>
      <c r="NBH63" s="255"/>
      <c r="NBI63" s="255"/>
      <c r="NBJ63" s="255"/>
      <c r="NBK63" s="255"/>
      <c r="NBL63" s="255"/>
      <c r="NBM63" s="255"/>
      <c r="NBN63" s="255"/>
      <c r="NBO63" s="255"/>
      <c r="NBP63" s="255"/>
      <c r="NBQ63" s="255"/>
      <c r="NBR63" s="255"/>
      <c r="NBS63" s="255"/>
      <c r="NBT63" s="255"/>
      <c r="NBU63" s="255"/>
      <c r="NBV63" s="255"/>
      <c r="NBW63" s="255"/>
      <c r="NBX63" s="255"/>
      <c r="NBY63" s="255"/>
      <c r="NBZ63" s="255"/>
      <c r="NCA63" s="255"/>
      <c r="NCB63" s="255"/>
      <c r="NCC63" s="255"/>
      <c r="NCD63" s="255"/>
      <c r="NCE63" s="255"/>
      <c r="NCF63" s="255"/>
      <c r="NCG63" s="255"/>
      <c r="NCH63" s="255"/>
      <c r="NCI63" s="255"/>
      <c r="NCJ63" s="255"/>
      <c r="NCK63" s="255"/>
      <c r="NCL63" s="255"/>
      <c r="NCM63" s="255"/>
      <c r="NCN63" s="255"/>
      <c r="NCO63" s="255"/>
      <c r="NCP63" s="255"/>
      <c r="NCQ63" s="255"/>
      <c r="NCR63" s="255"/>
      <c r="NCS63" s="255"/>
      <c r="NCT63" s="255"/>
      <c r="NCU63" s="255"/>
      <c r="NCV63" s="255"/>
      <c r="NCW63" s="255"/>
      <c r="NCX63" s="255"/>
      <c r="NCY63" s="255"/>
      <c r="NCZ63" s="255"/>
      <c r="NDA63" s="255"/>
      <c r="NDB63" s="255"/>
      <c r="NDC63" s="255"/>
      <c r="NDD63" s="255"/>
      <c r="NDE63" s="255"/>
      <c r="NDF63" s="255"/>
      <c r="NDG63" s="255"/>
      <c r="NDH63" s="255"/>
      <c r="NDI63" s="255"/>
      <c r="NDJ63" s="255"/>
      <c r="NDK63" s="255"/>
      <c r="NDL63" s="255"/>
      <c r="NDM63" s="255"/>
      <c r="NDN63" s="255"/>
      <c r="NDO63" s="255"/>
      <c r="NDP63" s="255"/>
      <c r="NDQ63" s="255"/>
      <c r="NDR63" s="255"/>
      <c r="NDS63" s="255"/>
      <c r="NDT63" s="255"/>
      <c r="NDU63" s="255"/>
      <c r="NDV63" s="255"/>
      <c r="NDW63" s="255"/>
      <c r="NDX63" s="255"/>
      <c r="NDY63" s="255"/>
      <c r="NDZ63" s="255"/>
      <c r="NEA63" s="255"/>
      <c r="NEB63" s="255"/>
      <c r="NEC63" s="255"/>
      <c r="NED63" s="255"/>
      <c r="NEE63" s="255"/>
      <c r="NEF63" s="255"/>
      <c r="NEG63" s="255"/>
      <c r="NEH63" s="255"/>
      <c r="NEI63" s="255"/>
      <c r="NEJ63" s="255"/>
      <c r="NEK63" s="255"/>
      <c r="NEL63" s="255"/>
      <c r="NEM63" s="255"/>
      <c r="NEN63" s="255"/>
      <c r="NEO63" s="255"/>
      <c r="NEP63" s="255"/>
      <c r="NEQ63" s="255"/>
      <c r="NER63" s="255"/>
      <c r="NES63" s="255"/>
      <c r="NET63" s="255"/>
      <c r="NEU63" s="255"/>
      <c r="NEV63" s="255"/>
      <c r="NEW63" s="255"/>
      <c r="NEX63" s="255"/>
      <c r="NEY63" s="255"/>
      <c r="NEZ63" s="255"/>
      <c r="NFA63" s="255"/>
      <c r="NFB63" s="255"/>
      <c r="NFC63" s="255"/>
      <c r="NFD63" s="255"/>
      <c r="NFE63" s="255"/>
      <c r="NFF63" s="255"/>
      <c r="NFG63" s="255"/>
      <c r="NFH63" s="255"/>
      <c r="NFI63" s="255"/>
      <c r="NFJ63" s="255"/>
      <c r="NFK63" s="255"/>
      <c r="NFL63" s="255"/>
      <c r="NFM63" s="255"/>
      <c r="NFN63" s="255"/>
      <c r="NFO63" s="255"/>
      <c r="NFP63" s="255"/>
      <c r="NFQ63" s="255"/>
      <c r="NFR63" s="255"/>
      <c r="NFS63" s="255"/>
      <c r="NFT63" s="255"/>
      <c r="NFU63" s="255"/>
      <c r="NFV63" s="255"/>
      <c r="NFW63" s="255"/>
      <c r="NFX63" s="255"/>
      <c r="NFY63" s="255"/>
      <c r="NFZ63" s="255"/>
      <c r="NGA63" s="255"/>
      <c r="NGB63" s="255"/>
      <c r="NGC63" s="255"/>
      <c r="NGD63" s="255"/>
      <c r="NGE63" s="255"/>
      <c r="NGF63" s="255"/>
      <c r="NGG63" s="255"/>
      <c r="NGH63" s="255"/>
      <c r="NGI63" s="255"/>
      <c r="NGJ63" s="255"/>
      <c r="NGK63" s="255"/>
      <c r="NGL63" s="255"/>
      <c r="NGM63" s="255"/>
      <c r="NGN63" s="255"/>
      <c r="NGO63" s="255"/>
      <c r="NGP63" s="255"/>
      <c r="NGQ63" s="255"/>
      <c r="NGR63" s="255"/>
      <c r="NGS63" s="255"/>
      <c r="NGT63" s="255"/>
      <c r="NGU63" s="255"/>
      <c r="NGV63" s="255"/>
      <c r="NGW63" s="255"/>
      <c r="NGX63" s="255"/>
      <c r="NGY63" s="255"/>
      <c r="NGZ63" s="255"/>
      <c r="NHA63" s="255"/>
      <c r="NHB63" s="255"/>
      <c r="NHC63" s="255"/>
      <c r="NHD63" s="255"/>
      <c r="NHE63" s="255"/>
      <c r="NHF63" s="255"/>
      <c r="NHG63" s="255"/>
      <c r="NHH63" s="255"/>
      <c r="NHI63" s="255"/>
      <c r="NHJ63" s="255"/>
      <c r="NHK63" s="255"/>
      <c r="NHL63" s="255"/>
      <c r="NHM63" s="255"/>
      <c r="NHN63" s="255"/>
      <c r="NHO63" s="255"/>
      <c r="NHP63" s="255"/>
      <c r="NHQ63" s="255"/>
      <c r="NHR63" s="255"/>
      <c r="NHS63" s="255"/>
      <c r="NHT63" s="255"/>
      <c r="NHU63" s="255"/>
      <c r="NHV63" s="255"/>
      <c r="NHW63" s="255"/>
      <c r="NHX63" s="255"/>
      <c r="NHY63" s="255"/>
      <c r="NHZ63" s="255"/>
      <c r="NIA63" s="255"/>
      <c r="NIB63" s="255"/>
      <c r="NIC63" s="255"/>
      <c r="NID63" s="255"/>
      <c r="NIE63" s="255"/>
      <c r="NIF63" s="255"/>
      <c r="NIG63" s="255"/>
      <c r="NIH63" s="255"/>
      <c r="NII63" s="255"/>
      <c r="NIJ63" s="255"/>
      <c r="NIK63" s="255"/>
      <c r="NIL63" s="255"/>
      <c r="NIM63" s="255"/>
      <c r="NIN63" s="255"/>
      <c r="NIO63" s="255"/>
      <c r="NIP63" s="255"/>
      <c r="NIQ63" s="255"/>
      <c r="NIR63" s="255"/>
      <c r="NIS63" s="255"/>
      <c r="NIT63" s="255"/>
      <c r="NIU63" s="255"/>
      <c r="NIV63" s="255"/>
      <c r="NIW63" s="255"/>
      <c r="NIX63" s="255"/>
      <c r="NIY63" s="255"/>
      <c r="NIZ63" s="255"/>
      <c r="NJA63" s="255"/>
      <c r="NJB63" s="255"/>
      <c r="NJC63" s="255"/>
      <c r="NJD63" s="255"/>
      <c r="NJE63" s="255"/>
      <c r="NJF63" s="255"/>
      <c r="NJG63" s="255"/>
      <c r="NJH63" s="255"/>
      <c r="NJI63" s="255"/>
      <c r="NJJ63" s="255"/>
      <c r="NJK63" s="255"/>
      <c r="NJL63" s="255"/>
      <c r="NJM63" s="255"/>
      <c r="NJN63" s="255"/>
      <c r="NJO63" s="255"/>
      <c r="NJP63" s="255"/>
      <c r="NJQ63" s="255"/>
      <c r="NJR63" s="255"/>
      <c r="NJS63" s="255"/>
      <c r="NJT63" s="255"/>
      <c r="NJU63" s="255"/>
      <c r="NJV63" s="255"/>
      <c r="NJW63" s="255"/>
      <c r="NJX63" s="255"/>
      <c r="NJY63" s="255"/>
      <c r="NJZ63" s="255"/>
      <c r="NKA63" s="255"/>
      <c r="NKB63" s="255"/>
      <c r="NKC63" s="255"/>
      <c r="NKD63" s="255"/>
      <c r="NKE63" s="255"/>
      <c r="NKF63" s="255"/>
      <c r="NKG63" s="255"/>
      <c r="NKH63" s="255"/>
      <c r="NKI63" s="255"/>
      <c r="NKJ63" s="255"/>
      <c r="NKK63" s="255"/>
      <c r="NKL63" s="255"/>
      <c r="NKM63" s="255"/>
      <c r="NKN63" s="255"/>
      <c r="NKO63" s="255"/>
      <c r="NKP63" s="255"/>
      <c r="NKQ63" s="255"/>
      <c r="NKR63" s="255"/>
      <c r="NKS63" s="255"/>
      <c r="NKT63" s="255"/>
      <c r="NKU63" s="255"/>
      <c r="NKV63" s="255"/>
      <c r="NKW63" s="255"/>
      <c r="NKX63" s="255"/>
      <c r="NKY63" s="255"/>
      <c r="NKZ63" s="255"/>
      <c r="NLA63" s="255"/>
      <c r="NLB63" s="255"/>
      <c r="NLC63" s="255"/>
      <c r="NLD63" s="255"/>
      <c r="NLE63" s="255"/>
      <c r="NLF63" s="255"/>
      <c r="NLG63" s="255"/>
      <c r="NLH63" s="255"/>
      <c r="NLI63" s="255"/>
      <c r="NLJ63" s="255"/>
      <c r="NLK63" s="255"/>
      <c r="NLL63" s="255"/>
      <c r="NLM63" s="255"/>
      <c r="NLN63" s="255"/>
      <c r="NLO63" s="255"/>
      <c r="NLP63" s="255"/>
      <c r="NLQ63" s="255"/>
      <c r="NLR63" s="255"/>
      <c r="NLS63" s="255"/>
      <c r="NLT63" s="255"/>
      <c r="NLU63" s="255"/>
      <c r="NLV63" s="255"/>
      <c r="NLW63" s="255"/>
      <c r="NLX63" s="255"/>
      <c r="NLY63" s="255"/>
      <c r="NLZ63" s="255"/>
      <c r="NMA63" s="255"/>
      <c r="NMB63" s="255"/>
      <c r="NMC63" s="255"/>
      <c r="NMD63" s="255"/>
      <c r="NME63" s="255"/>
      <c r="NMF63" s="255"/>
      <c r="NMG63" s="255"/>
      <c r="NMH63" s="255"/>
      <c r="NMI63" s="255"/>
      <c r="NMJ63" s="255"/>
      <c r="NMK63" s="255"/>
      <c r="NML63" s="255"/>
      <c r="NMM63" s="255"/>
      <c r="NMN63" s="255"/>
      <c r="NMO63" s="255"/>
      <c r="NMP63" s="255"/>
      <c r="NMQ63" s="255"/>
      <c r="NMR63" s="255"/>
      <c r="NMS63" s="255"/>
      <c r="NMT63" s="255"/>
      <c r="NMU63" s="255"/>
      <c r="NMV63" s="255"/>
      <c r="NMW63" s="255"/>
      <c r="NMX63" s="255"/>
      <c r="NMY63" s="255"/>
      <c r="NMZ63" s="255"/>
      <c r="NNA63" s="255"/>
      <c r="NNB63" s="255"/>
      <c r="NNC63" s="255"/>
      <c r="NND63" s="255"/>
      <c r="NNE63" s="255"/>
      <c r="NNF63" s="255"/>
      <c r="NNG63" s="255"/>
      <c r="NNH63" s="255"/>
      <c r="NNI63" s="255"/>
      <c r="NNJ63" s="255"/>
      <c r="NNK63" s="255"/>
      <c r="NNL63" s="255"/>
      <c r="NNM63" s="255"/>
      <c r="NNN63" s="255"/>
      <c r="NNO63" s="255"/>
      <c r="NNP63" s="255"/>
      <c r="NNQ63" s="255"/>
      <c r="NNR63" s="255"/>
      <c r="NNS63" s="255"/>
      <c r="NNT63" s="255"/>
      <c r="NNU63" s="255"/>
      <c r="NNV63" s="255"/>
      <c r="NNW63" s="255"/>
      <c r="NNX63" s="255"/>
      <c r="NNY63" s="255"/>
      <c r="NNZ63" s="255"/>
      <c r="NOA63" s="255"/>
      <c r="NOB63" s="255"/>
      <c r="NOC63" s="255"/>
      <c r="NOD63" s="255"/>
      <c r="NOE63" s="255"/>
      <c r="NOF63" s="255"/>
      <c r="NOG63" s="255"/>
      <c r="NOH63" s="255"/>
      <c r="NOI63" s="255"/>
      <c r="NOJ63" s="255"/>
      <c r="NOK63" s="255"/>
      <c r="NOL63" s="255"/>
      <c r="NOM63" s="255"/>
      <c r="NON63" s="255"/>
      <c r="NOO63" s="255"/>
      <c r="NOP63" s="255"/>
      <c r="NOQ63" s="255"/>
      <c r="NOR63" s="255"/>
      <c r="NOS63" s="255"/>
      <c r="NOT63" s="255"/>
      <c r="NOU63" s="255"/>
      <c r="NOV63" s="255"/>
      <c r="NOW63" s="255"/>
      <c r="NOX63" s="255"/>
      <c r="NOY63" s="255"/>
      <c r="NOZ63" s="255"/>
      <c r="NPA63" s="255"/>
      <c r="NPB63" s="255"/>
      <c r="NPC63" s="255"/>
      <c r="NPD63" s="255"/>
      <c r="NPE63" s="255"/>
      <c r="NPF63" s="255"/>
      <c r="NPG63" s="255"/>
      <c r="NPH63" s="255"/>
      <c r="NPI63" s="255"/>
      <c r="NPJ63" s="255"/>
      <c r="NPK63" s="255"/>
      <c r="NPL63" s="255"/>
      <c r="NPM63" s="255"/>
      <c r="NPN63" s="255"/>
      <c r="NPO63" s="255"/>
      <c r="NPP63" s="255"/>
      <c r="NPQ63" s="255"/>
      <c r="NPR63" s="255"/>
      <c r="NPS63" s="255"/>
      <c r="NPT63" s="255"/>
      <c r="NPU63" s="255"/>
      <c r="NPV63" s="255"/>
      <c r="NPW63" s="255"/>
      <c r="NPX63" s="255"/>
      <c r="NPY63" s="255"/>
      <c r="NPZ63" s="255"/>
      <c r="NQA63" s="255"/>
      <c r="NQB63" s="255"/>
      <c r="NQC63" s="255"/>
      <c r="NQD63" s="255"/>
      <c r="NQE63" s="255"/>
      <c r="NQF63" s="255"/>
      <c r="NQG63" s="255"/>
      <c r="NQH63" s="255"/>
      <c r="NQI63" s="255"/>
      <c r="NQJ63" s="255"/>
      <c r="NQK63" s="255"/>
      <c r="NQL63" s="255"/>
      <c r="NQM63" s="255"/>
      <c r="NQN63" s="255"/>
      <c r="NQO63" s="255"/>
      <c r="NQP63" s="255"/>
      <c r="NQQ63" s="255"/>
      <c r="NQR63" s="255"/>
      <c r="NQS63" s="255"/>
      <c r="NQT63" s="255"/>
      <c r="NQU63" s="255"/>
      <c r="NQV63" s="255"/>
      <c r="NQW63" s="255"/>
      <c r="NQX63" s="255"/>
      <c r="NQY63" s="255"/>
      <c r="NQZ63" s="255"/>
      <c r="NRA63" s="255"/>
      <c r="NRB63" s="255"/>
      <c r="NRC63" s="255"/>
      <c r="NRD63" s="255"/>
      <c r="NRE63" s="255"/>
      <c r="NRF63" s="255"/>
      <c r="NRG63" s="255"/>
      <c r="NRH63" s="255"/>
      <c r="NRI63" s="255"/>
      <c r="NRJ63" s="255"/>
      <c r="NRK63" s="255"/>
      <c r="NRL63" s="255"/>
      <c r="NRM63" s="255"/>
      <c r="NRN63" s="255"/>
      <c r="NRO63" s="255"/>
      <c r="NRP63" s="255"/>
      <c r="NRQ63" s="255"/>
      <c r="NRR63" s="255"/>
      <c r="NRS63" s="255"/>
      <c r="NRT63" s="255"/>
      <c r="NRU63" s="255"/>
      <c r="NRV63" s="255"/>
      <c r="NRW63" s="255"/>
      <c r="NRX63" s="255"/>
      <c r="NRY63" s="255"/>
      <c r="NRZ63" s="255"/>
      <c r="NSA63" s="255"/>
      <c r="NSB63" s="255"/>
      <c r="NSC63" s="255"/>
      <c r="NSD63" s="255"/>
      <c r="NSE63" s="255"/>
      <c r="NSF63" s="255"/>
      <c r="NSG63" s="255"/>
      <c r="NSH63" s="255"/>
      <c r="NSI63" s="255"/>
      <c r="NSJ63" s="255"/>
      <c r="NSK63" s="255"/>
      <c r="NSL63" s="255"/>
      <c r="NSM63" s="255"/>
      <c r="NSN63" s="255"/>
      <c r="NSO63" s="255"/>
      <c r="NSP63" s="255"/>
      <c r="NSQ63" s="255"/>
      <c r="NSR63" s="255"/>
      <c r="NSS63" s="255"/>
      <c r="NST63" s="255"/>
      <c r="NSU63" s="255"/>
      <c r="NSV63" s="255"/>
      <c r="NSW63" s="255"/>
      <c r="NSX63" s="255"/>
      <c r="NSY63" s="255"/>
      <c r="NSZ63" s="255"/>
      <c r="NTA63" s="255"/>
      <c r="NTB63" s="255"/>
      <c r="NTC63" s="255"/>
      <c r="NTD63" s="255"/>
      <c r="NTE63" s="255"/>
      <c r="NTF63" s="255"/>
      <c r="NTG63" s="255"/>
      <c r="NTH63" s="255"/>
      <c r="NTI63" s="255"/>
      <c r="NTJ63" s="255"/>
      <c r="NTK63" s="255"/>
      <c r="NTL63" s="255"/>
      <c r="NTM63" s="255"/>
      <c r="NTN63" s="255"/>
      <c r="NTO63" s="255"/>
      <c r="NTP63" s="255"/>
      <c r="NTQ63" s="255"/>
      <c r="NTR63" s="255"/>
      <c r="NTS63" s="255"/>
      <c r="NTT63" s="255"/>
      <c r="NTU63" s="255"/>
      <c r="NTV63" s="255"/>
      <c r="NTW63" s="255"/>
      <c r="NTX63" s="255"/>
      <c r="NTY63" s="255"/>
      <c r="NTZ63" s="255"/>
      <c r="NUA63" s="255"/>
      <c r="NUB63" s="255"/>
      <c r="NUC63" s="255"/>
      <c r="NUD63" s="255"/>
      <c r="NUE63" s="255"/>
      <c r="NUF63" s="255"/>
      <c r="NUG63" s="255"/>
      <c r="NUH63" s="255"/>
      <c r="NUI63" s="255"/>
      <c r="NUJ63" s="255"/>
      <c r="NUK63" s="255"/>
      <c r="NUL63" s="255"/>
      <c r="NUM63" s="255"/>
      <c r="NUN63" s="255"/>
      <c r="NUO63" s="255"/>
      <c r="NUP63" s="255"/>
      <c r="NUQ63" s="255"/>
      <c r="NUR63" s="255"/>
      <c r="NUS63" s="255"/>
      <c r="NUT63" s="255"/>
      <c r="NUU63" s="255"/>
      <c r="NUV63" s="255"/>
      <c r="NUW63" s="255"/>
      <c r="NUX63" s="255"/>
      <c r="NUY63" s="255"/>
      <c r="NUZ63" s="255"/>
      <c r="NVA63" s="255"/>
      <c r="NVB63" s="255"/>
      <c r="NVC63" s="255"/>
      <c r="NVD63" s="255"/>
      <c r="NVE63" s="255"/>
      <c r="NVF63" s="255"/>
      <c r="NVG63" s="255"/>
      <c r="NVH63" s="255"/>
      <c r="NVI63" s="255"/>
      <c r="NVJ63" s="255"/>
      <c r="NVK63" s="255"/>
      <c r="NVL63" s="255"/>
      <c r="NVM63" s="255"/>
      <c r="NVN63" s="255"/>
      <c r="NVO63" s="255"/>
      <c r="NVP63" s="255"/>
      <c r="NVQ63" s="255"/>
      <c r="NVR63" s="255"/>
      <c r="NVS63" s="255"/>
      <c r="NVT63" s="255"/>
      <c r="NVU63" s="255"/>
      <c r="NVV63" s="255"/>
      <c r="NVW63" s="255"/>
      <c r="NVX63" s="255"/>
      <c r="NVY63" s="255"/>
      <c r="NVZ63" s="255"/>
      <c r="NWA63" s="255"/>
      <c r="NWB63" s="255"/>
      <c r="NWC63" s="255"/>
      <c r="NWD63" s="255"/>
      <c r="NWE63" s="255"/>
      <c r="NWF63" s="255"/>
      <c r="NWG63" s="255"/>
      <c r="NWH63" s="255"/>
      <c r="NWI63" s="255"/>
      <c r="NWJ63" s="255"/>
      <c r="NWK63" s="255"/>
      <c r="NWL63" s="255"/>
      <c r="NWM63" s="255"/>
      <c r="NWN63" s="255"/>
      <c r="NWO63" s="255"/>
      <c r="NWP63" s="255"/>
      <c r="NWQ63" s="255"/>
      <c r="NWR63" s="255"/>
      <c r="NWS63" s="255"/>
      <c r="NWT63" s="255"/>
      <c r="NWU63" s="255"/>
      <c r="NWV63" s="255"/>
      <c r="NWW63" s="255"/>
      <c r="NWX63" s="255"/>
      <c r="NWY63" s="255"/>
      <c r="NWZ63" s="255"/>
      <c r="NXA63" s="255"/>
      <c r="NXB63" s="255"/>
      <c r="NXC63" s="255"/>
      <c r="NXD63" s="255"/>
      <c r="NXE63" s="255"/>
      <c r="NXF63" s="255"/>
      <c r="NXG63" s="255"/>
      <c r="NXH63" s="255"/>
      <c r="NXI63" s="255"/>
      <c r="NXJ63" s="255"/>
      <c r="NXK63" s="255"/>
      <c r="NXL63" s="255"/>
      <c r="NXM63" s="255"/>
      <c r="NXN63" s="255"/>
      <c r="NXO63" s="255"/>
      <c r="NXP63" s="255"/>
      <c r="NXQ63" s="255"/>
      <c r="NXR63" s="255"/>
      <c r="NXS63" s="255"/>
      <c r="NXT63" s="255"/>
      <c r="NXU63" s="255"/>
      <c r="NXV63" s="255"/>
      <c r="NXW63" s="255"/>
      <c r="NXX63" s="255"/>
      <c r="NXY63" s="255"/>
      <c r="NXZ63" s="255"/>
      <c r="NYA63" s="255"/>
      <c r="NYB63" s="255"/>
      <c r="NYC63" s="255"/>
      <c r="NYD63" s="255"/>
      <c r="NYE63" s="255"/>
      <c r="NYF63" s="255"/>
      <c r="NYG63" s="255"/>
      <c r="NYH63" s="255"/>
      <c r="NYI63" s="255"/>
      <c r="NYJ63" s="255"/>
      <c r="NYK63" s="255"/>
      <c r="NYL63" s="255"/>
      <c r="NYM63" s="255"/>
      <c r="NYN63" s="255"/>
      <c r="NYO63" s="255"/>
      <c r="NYP63" s="255"/>
      <c r="NYQ63" s="255"/>
      <c r="NYR63" s="255"/>
      <c r="NYS63" s="255"/>
      <c r="NYT63" s="255"/>
      <c r="NYU63" s="255"/>
      <c r="NYV63" s="255"/>
      <c r="NYW63" s="255"/>
      <c r="NYX63" s="255"/>
      <c r="NYY63" s="255"/>
      <c r="NYZ63" s="255"/>
      <c r="NZA63" s="255"/>
      <c r="NZB63" s="255"/>
      <c r="NZC63" s="255"/>
      <c r="NZD63" s="255"/>
      <c r="NZE63" s="255"/>
      <c r="NZF63" s="255"/>
      <c r="NZG63" s="255"/>
      <c r="NZH63" s="255"/>
      <c r="NZI63" s="255"/>
      <c r="NZJ63" s="255"/>
      <c r="NZK63" s="255"/>
      <c r="NZL63" s="255"/>
      <c r="NZM63" s="255"/>
      <c r="NZN63" s="255"/>
      <c r="NZO63" s="255"/>
      <c r="NZP63" s="255"/>
      <c r="NZQ63" s="255"/>
      <c r="NZR63" s="255"/>
      <c r="NZS63" s="255"/>
      <c r="NZT63" s="255"/>
      <c r="NZU63" s="255"/>
      <c r="NZV63" s="255"/>
      <c r="NZW63" s="255"/>
      <c r="NZX63" s="255"/>
      <c r="NZY63" s="255"/>
      <c r="NZZ63" s="255"/>
      <c r="OAA63" s="255"/>
      <c r="OAB63" s="255"/>
      <c r="OAC63" s="255"/>
      <c r="OAD63" s="255"/>
      <c r="OAE63" s="255"/>
      <c r="OAF63" s="255"/>
      <c r="OAG63" s="255"/>
      <c r="OAH63" s="255"/>
      <c r="OAI63" s="255"/>
      <c r="OAJ63" s="255"/>
      <c r="OAK63" s="255"/>
      <c r="OAL63" s="255"/>
      <c r="OAM63" s="255"/>
      <c r="OAN63" s="255"/>
      <c r="OAO63" s="255"/>
      <c r="OAP63" s="255"/>
      <c r="OAQ63" s="255"/>
      <c r="OAR63" s="255"/>
      <c r="OAS63" s="255"/>
      <c r="OAT63" s="255"/>
      <c r="OAU63" s="255"/>
      <c r="OAV63" s="255"/>
      <c r="OAW63" s="255"/>
      <c r="OAX63" s="255"/>
      <c r="OAY63" s="255"/>
      <c r="OAZ63" s="255"/>
      <c r="OBA63" s="255"/>
      <c r="OBB63" s="255"/>
      <c r="OBC63" s="255"/>
      <c r="OBD63" s="255"/>
      <c r="OBE63" s="255"/>
      <c r="OBF63" s="255"/>
      <c r="OBG63" s="255"/>
      <c r="OBH63" s="255"/>
      <c r="OBI63" s="255"/>
      <c r="OBJ63" s="255"/>
      <c r="OBK63" s="255"/>
      <c r="OBL63" s="255"/>
      <c r="OBM63" s="255"/>
      <c r="OBN63" s="255"/>
      <c r="OBO63" s="255"/>
      <c r="OBP63" s="255"/>
      <c r="OBQ63" s="255"/>
      <c r="OBR63" s="255"/>
      <c r="OBS63" s="255"/>
      <c r="OBT63" s="255"/>
      <c r="OBU63" s="255"/>
      <c r="OBV63" s="255"/>
      <c r="OBW63" s="255"/>
      <c r="OBX63" s="255"/>
      <c r="OBY63" s="255"/>
      <c r="OBZ63" s="255"/>
      <c r="OCA63" s="255"/>
      <c r="OCB63" s="255"/>
      <c r="OCC63" s="255"/>
      <c r="OCD63" s="255"/>
      <c r="OCE63" s="255"/>
      <c r="OCF63" s="255"/>
      <c r="OCG63" s="255"/>
      <c r="OCH63" s="255"/>
      <c r="OCI63" s="255"/>
      <c r="OCJ63" s="255"/>
      <c r="OCK63" s="255"/>
      <c r="OCL63" s="255"/>
      <c r="OCM63" s="255"/>
      <c r="OCN63" s="255"/>
      <c r="OCO63" s="255"/>
      <c r="OCP63" s="255"/>
      <c r="OCQ63" s="255"/>
      <c r="OCR63" s="255"/>
      <c r="OCS63" s="255"/>
      <c r="OCT63" s="255"/>
      <c r="OCU63" s="255"/>
      <c r="OCV63" s="255"/>
      <c r="OCW63" s="255"/>
      <c r="OCX63" s="255"/>
      <c r="OCY63" s="255"/>
      <c r="OCZ63" s="255"/>
      <c r="ODA63" s="255"/>
      <c r="ODB63" s="255"/>
      <c r="ODC63" s="255"/>
      <c r="ODD63" s="255"/>
      <c r="ODE63" s="255"/>
      <c r="ODF63" s="255"/>
      <c r="ODG63" s="255"/>
      <c r="ODH63" s="255"/>
      <c r="ODI63" s="255"/>
      <c r="ODJ63" s="255"/>
      <c r="ODK63" s="255"/>
      <c r="ODL63" s="255"/>
      <c r="ODM63" s="255"/>
      <c r="ODN63" s="255"/>
      <c r="ODO63" s="255"/>
      <c r="ODP63" s="255"/>
      <c r="ODQ63" s="255"/>
      <c r="ODR63" s="255"/>
      <c r="ODS63" s="255"/>
      <c r="ODT63" s="255"/>
      <c r="ODU63" s="255"/>
      <c r="ODV63" s="255"/>
      <c r="ODW63" s="255"/>
      <c r="ODX63" s="255"/>
      <c r="ODY63" s="255"/>
      <c r="ODZ63" s="255"/>
      <c r="OEA63" s="255"/>
      <c r="OEB63" s="255"/>
      <c r="OEC63" s="255"/>
      <c r="OED63" s="255"/>
      <c r="OEE63" s="255"/>
      <c r="OEF63" s="255"/>
      <c r="OEG63" s="255"/>
      <c r="OEH63" s="255"/>
      <c r="OEI63" s="255"/>
      <c r="OEJ63" s="255"/>
      <c r="OEK63" s="255"/>
      <c r="OEL63" s="255"/>
      <c r="OEM63" s="255"/>
      <c r="OEN63" s="255"/>
      <c r="OEO63" s="255"/>
      <c r="OEP63" s="255"/>
      <c r="OEQ63" s="255"/>
      <c r="OER63" s="255"/>
      <c r="OES63" s="255"/>
      <c r="OET63" s="255"/>
      <c r="OEU63" s="255"/>
      <c r="OEV63" s="255"/>
      <c r="OEW63" s="255"/>
      <c r="OEX63" s="255"/>
      <c r="OEY63" s="255"/>
      <c r="OEZ63" s="255"/>
      <c r="OFA63" s="255"/>
      <c r="OFB63" s="255"/>
      <c r="OFC63" s="255"/>
      <c r="OFD63" s="255"/>
      <c r="OFE63" s="255"/>
      <c r="OFF63" s="255"/>
      <c r="OFG63" s="255"/>
      <c r="OFH63" s="255"/>
      <c r="OFI63" s="255"/>
      <c r="OFJ63" s="255"/>
      <c r="OFK63" s="255"/>
      <c r="OFL63" s="255"/>
      <c r="OFM63" s="255"/>
      <c r="OFN63" s="255"/>
      <c r="OFO63" s="255"/>
      <c r="OFP63" s="255"/>
      <c r="OFQ63" s="255"/>
      <c r="OFR63" s="255"/>
      <c r="OFS63" s="255"/>
      <c r="OFT63" s="255"/>
      <c r="OFU63" s="255"/>
      <c r="OFV63" s="255"/>
      <c r="OFW63" s="255"/>
      <c r="OFX63" s="255"/>
      <c r="OFY63" s="255"/>
      <c r="OFZ63" s="255"/>
      <c r="OGA63" s="255"/>
      <c r="OGB63" s="255"/>
      <c r="OGC63" s="255"/>
      <c r="OGD63" s="255"/>
      <c r="OGE63" s="255"/>
      <c r="OGF63" s="255"/>
      <c r="OGG63" s="255"/>
      <c r="OGH63" s="255"/>
      <c r="OGI63" s="255"/>
      <c r="OGJ63" s="255"/>
      <c r="OGK63" s="255"/>
      <c r="OGL63" s="255"/>
      <c r="OGM63" s="255"/>
      <c r="OGN63" s="255"/>
      <c r="OGO63" s="255"/>
      <c r="OGP63" s="255"/>
      <c r="OGQ63" s="255"/>
      <c r="OGR63" s="255"/>
      <c r="OGS63" s="255"/>
      <c r="OGT63" s="255"/>
      <c r="OGU63" s="255"/>
      <c r="OGV63" s="255"/>
      <c r="OGW63" s="255"/>
      <c r="OGX63" s="255"/>
      <c r="OGY63" s="255"/>
      <c r="OGZ63" s="255"/>
      <c r="OHA63" s="255"/>
      <c r="OHB63" s="255"/>
      <c r="OHC63" s="255"/>
      <c r="OHD63" s="255"/>
      <c r="OHE63" s="255"/>
      <c r="OHF63" s="255"/>
      <c r="OHG63" s="255"/>
      <c r="OHH63" s="255"/>
      <c r="OHI63" s="255"/>
      <c r="OHJ63" s="255"/>
      <c r="OHK63" s="255"/>
      <c r="OHL63" s="255"/>
      <c r="OHM63" s="255"/>
      <c r="OHN63" s="255"/>
      <c r="OHO63" s="255"/>
      <c r="OHP63" s="255"/>
      <c r="OHQ63" s="255"/>
      <c r="OHR63" s="255"/>
      <c r="OHS63" s="255"/>
      <c r="OHT63" s="255"/>
      <c r="OHU63" s="255"/>
      <c r="OHV63" s="255"/>
      <c r="OHW63" s="255"/>
      <c r="OHX63" s="255"/>
      <c r="OHY63" s="255"/>
      <c r="OHZ63" s="255"/>
      <c r="OIA63" s="255"/>
      <c r="OIB63" s="255"/>
      <c r="OIC63" s="255"/>
      <c r="OID63" s="255"/>
      <c r="OIE63" s="255"/>
      <c r="OIF63" s="255"/>
      <c r="OIG63" s="255"/>
      <c r="OIH63" s="255"/>
      <c r="OII63" s="255"/>
      <c r="OIJ63" s="255"/>
      <c r="OIK63" s="255"/>
      <c r="OIL63" s="255"/>
      <c r="OIM63" s="255"/>
      <c r="OIN63" s="255"/>
      <c r="OIO63" s="255"/>
      <c r="OIP63" s="255"/>
      <c r="OIQ63" s="255"/>
      <c r="OIR63" s="255"/>
      <c r="OIS63" s="255"/>
      <c r="OIT63" s="255"/>
      <c r="OIU63" s="255"/>
      <c r="OIV63" s="255"/>
      <c r="OIW63" s="255"/>
      <c r="OIX63" s="255"/>
      <c r="OIY63" s="255"/>
      <c r="OIZ63" s="255"/>
      <c r="OJA63" s="255"/>
      <c r="OJB63" s="255"/>
      <c r="OJC63" s="255"/>
      <c r="OJD63" s="255"/>
      <c r="OJE63" s="255"/>
      <c r="OJF63" s="255"/>
      <c r="OJG63" s="255"/>
      <c r="OJH63" s="255"/>
      <c r="OJI63" s="255"/>
      <c r="OJJ63" s="255"/>
      <c r="OJK63" s="255"/>
      <c r="OJL63" s="255"/>
      <c r="OJM63" s="255"/>
      <c r="OJN63" s="255"/>
      <c r="OJO63" s="255"/>
      <c r="OJP63" s="255"/>
      <c r="OJQ63" s="255"/>
      <c r="OJR63" s="255"/>
      <c r="OJS63" s="255"/>
      <c r="OJT63" s="255"/>
      <c r="OJU63" s="255"/>
      <c r="OJV63" s="255"/>
      <c r="OJW63" s="255"/>
      <c r="OJX63" s="255"/>
      <c r="OJY63" s="255"/>
      <c r="OJZ63" s="255"/>
      <c r="OKA63" s="255"/>
      <c r="OKB63" s="255"/>
      <c r="OKC63" s="255"/>
      <c r="OKD63" s="255"/>
      <c r="OKE63" s="255"/>
      <c r="OKF63" s="255"/>
      <c r="OKG63" s="255"/>
      <c r="OKH63" s="255"/>
      <c r="OKI63" s="255"/>
      <c r="OKJ63" s="255"/>
      <c r="OKK63" s="255"/>
      <c r="OKL63" s="255"/>
      <c r="OKM63" s="255"/>
      <c r="OKN63" s="255"/>
      <c r="OKO63" s="255"/>
      <c r="OKP63" s="255"/>
      <c r="OKQ63" s="255"/>
      <c r="OKR63" s="255"/>
      <c r="OKS63" s="255"/>
      <c r="OKT63" s="255"/>
      <c r="OKU63" s="255"/>
      <c r="OKV63" s="255"/>
      <c r="OKW63" s="255"/>
      <c r="OKX63" s="255"/>
      <c r="OKY63" s="255"/>
      <c r="OKZ63" s="255"/>
      <c r="OLA63" s="255"/>
      <c r="OLB63" s="255"/>
      <c r="OLC63" s="255"/>
      <c r="OLD63" s="255"/>
      <c r="OLE63" s="255"/>
      <c r="OLF63" s="255"/>
      <c r="OLG63" s="255"/>
      <c r="OLH63" s="255"/>
      <c r="OLI63" s="255"/>
      <c r="OLJ63" s="255"/>
      <c r="OLK63" s="255"/>
      <c r="OLL63" s="255"/>
      <c r="OLM63" s="255"/>
      <c r="OLN63" s="255"/>
      <c r="OLO63" s="255"/>
      <c r="OLP63" s="255"/>
      <c r="OLQ63" s="255"/>
      <c r="OLR63" s="255"/>
      <c r="OLS63" s="255"/>
      <c r="OLT63" s="255"/>
      <c r="OLU63" s="255"/>
      <c r="OLV63" s="255"/>
      <c r="OLW63" s="255"/>
      <c r="OLX63" s="255"/>
      <c r="OLY63" s="255"/>
      <c r="OLZ63" s="255"/>
      <c r="OMA63" s="255"/>
      <c r="OMB63" s="255"/>
      <c r="OMC63" s="255"/>
      <c r="OMD63" s="255"/>
      <c r="OME63" s="255"/>
      <c r="OMF63" s="255"/>
      <c r="OMG63" s="255"/>
      <c r="OMH63" s="255"/>
      <c r="OMI63" s="255"/>
      <c r="OMJ63" s="255"/>
      <c r="OMK63" s="255"/>
      <c r="OML63" s="255"/>
      <c r="OMM63" s="255"/>
      <c r="OMN63" s="255"/>
      <c r="OMO63" s="255"/>
      <c r="OMP63" s="255"/>
      <c r="OMQ63" s="255"/>
      <c r="OMR63" s="255"/>
      <c r="OMS63" s="255"/>
      <c r="OMT63" s="255"/>
      <c r="OMU63" s="255"/>
      <c r="OMV63" s="255"/>
      <c r="OMW63" s="255"/>
      <c r="OMX63" s="255"/>
      <c r="OMY63" s="255"/>
      <c r="OMZ63" s="255"/>
      <c r="ONA63" s="255"/>
      <c r="ONB63" s="255"/>
      <c r="ONC63" s="255"/>
      <c r="OND63" s="255"/>
      <c r="ONE63" s="255"/>
      <c r="ONF63" s="255"/>
      <c r="ONG63" s="255"/>
      <c r="ONH63" s="255"/>
      <c r="ONI63" s="255"/>
      <c r="ONJ63" s="255"/>
      <c r="ONK63" s="255"/>
      <c r="ONL63" s="255"/>
      <c r="ONM63" s="255"/>
      <c r="ONN63" s="255"/>
      <c r="ONO63" s="255"/>
      <c r="ONP63" s="255"/>
      <c r="ONQ63" s="255"/>
      <c r="ONR63" s="255"/>
      <c r="ONS63" s="255"/>
      <c r="ONT63" s="255"/>
      <c r="ONU63" s="255"/>
      <c r="ONV63" s="255"/>
      <c r="ONW63" s="255"/>
      <c r="ONX63" s="255"/>
      <c r="ONY63" s="255"/>
      <c r="ONZ63" s="255"/>
      <c r="OOA63" s="255"/>
      <c r="OOB63" s="255"/>
      <c r="OOC63" s="255"/>
      <c r="OOD63" s="255"/>
      <c r="OOE63" s="255"/>
      <c r="OOF63" s="255"/>
      <c r="OOG63" s="255"/>
      <c r="OOH63" s="255"/>
      <c r="OOI63" s="255"/>
      <c r="OOJ63" s="255"/>
      <c r="OOK63" s="255"/>
      <c r="OOL63" s="255"/>
      <c r="OOM63" s="255"/>
      <c r="OON63" s="255"/>
      <c r="OOO63" s="255"/>
      <c r="OOP63" s="255"/>
      <c r="OOQ63" s="255"/>
      <c r="OOR63" s="255"/>
      <c r="OOS63" s="255"/>
      <c r="OOT63" s="255"/>
      <c r="OOU63" s="255"/>
      <c r="OOV63" s="255"/>
      <c r="OOW63" s="255"/>
      <c r="OOX63" s="255"/>
      <c r="OOY63" s="255"/>
      <c r="OOZ63" s="255"/>
      <c r="OPA63" s="255"/>
      <c r="OPB63" s="255"/>
      <c r="OPC63" s="255"/>
      <c r="OPD63" s="255"/>
      <c r="OPE63" s="255"/>
      <c r="OPF63" s="255"/>
      <c r="OPG63" s="255"/>
      <c r="OPH63" s="255"/>
      <c r="OPI63" s="255"/>
      <c r="OPJ63" s="255"/>
      <c r="OPK63" s="255"/>
      <c r="OPL63" s="255"/>
      <c r="OPM63" s="255"/>
      <c r="OPN63" s="255"/>
      <c r="OPO63" s="255"/>
      <c r="OPP63" s="255"/>
      <c r="OPQ63" s="255"/>
      <c r="OPR63" s="255"/>
      <c r="OPS63" s="255"/>
      <c r="OPT63" s="255"/>
      <c r="OPU63" s="255"/>
      <c r="OPV63" s="255"/>
      <c r="OPW63" s="255"/>
      <c r="OPX63" s="255"/>
      <c r="OPY63" s="255"/>
      <c r="OPZ63" s="255"/>
      <c r="OQA63" s="255"/>
      <c r="OQB63" s="255"/>
      <c r="OQC63" s="255"/>
      <c r="OQD63" s="255"/>
      <c r="OQE63" s="255"/>
      <c r="OQF63" s="255"/>
      <c r="OQG63" s="255"/>
      <c r="OQH63" s="255"/>
      <c r="OQI63" s="255"/>
      <c r="OQJ63" s="255"/>
      <c r="OQK63" s="255"/>
      <c r="OQL63" s="255"/>
      <c r="OQM63" s="255"/>
      <c r="OQN63" s="255"/>
      <c r="OQO63" s="255"/>
      <c r="OQP63" s="255"/>
      <c r="OQQ63" s="255"/>
      <c r="OQR63" s="255"/>
      <c r="OQS63" s="255"/>
      <c r="OQT63" s="255"/>
      <c r="OQU63" s="255"/>
      <c r="OQV63" s="255"/>
      <c r="OQW63" s="255"/>
      <c r="OQX63" s="255"/>
      <c r="OQY63" s="255"/>
      <c r="OQZ63" s="255"/>
      <c r="ORA63" s="255"/>
      <c r="ORB63" s="255"/>
      <c r="ORC63" s="255"/>
      <c r="ORD63" s="255"/>
      <c r="ORE63" s="255"/>
      <c r="ORF63" s="255"/>
      <c r="ORG63" s="255"/>
      <c r="ORH63" s="255"/>
      <c r="ORI63" s="255"/>
      <c r="ORJ63" s="255"/>
      <c r="ORK63" s="255"/>
      <c r="ORL63" s="255"/>
      <c r="ORM63" s="255"/>
      <c r="ORN63" s="255"/>
      <c r="ORO63" s="255"/>
      <c r="ORP63" s="255"/>
      <c r="ORQ63" s="255"/>
      <c r="ORR63" s="255"/>
      <c r="ORS63" s="255"/>
      <c r="ORT63" s="255"/>
      <c r="ORU63" s="255"/>
      <c r="ORV63" s="255"/>
      <c r="ORW63" s="255"/>
      <c r="ORX63" s="255"/>
      <c r="ORY63" s="255"/>
      <c r="ORZ63" s="255"/>
      <c r="OSA63" s="255"/>
      <c r="OSB63" s="255"/>
      <c r="OSC63" s="255"/>
      <c r="OSD63" s="255"/>
      <c r="OSE63" s="255"/>
      <c r="OSF63" s="255"/>
      <c r="OSG63" s="255"/>
      <c r="OSH63" s="255"/>
      <c r="OSI63" s="255"/>
      <c r="OSJ63" s="255"/>
      <c r="OSK63" s="255"/>
      <c r="OSL63" s="255"/>
      <c r="OSM63" s="255"/>
      <c r="OSN63" s="255"/>
      <c r="OSO63" s="255"/>
      <c r="OSP63" s="255"/>
      <c r="OSQ63" s="255"/>
      <c r="OSR63" s="255"/>
      <c r="OSS63" s="255"/>
      <c r="OST63" s="255"/>
      <c r="OSU63" s="255"/>
      <c r="OSV63" s="255"/>
      <c r="OSW63" s="255"/>
      <c r="OSX63" s="255"/>
      <c r="OSY63" s="255"/>
      <c r="OSZ63" s="255"/>
      <c r="OTA63" s="255"/>
      <c r="OTB63" s="255"/>
      <c r="OTC63" s="255"/>
      <c r="OTD63" s="255"/>
      <c r="OTE63" s="255"/>
      <c r="OTF63" s="255"/>
      <c r="OTG63" s="255"/>
      <c r="OTH63" s="255"/>
      <c r="OTI63" s="255"/>
      <c r="OTJ63" s="255"/>
      <c r="OTK63" s="255"/>
      <c r="OTL63" s="255"/>
      <c r="OTM63" s="255"/>
      <c r="OTN63" s="255"/>
      <c r="OTO63" s="255"/>
      <c r="OTP63" s="255"/>
      <c r="OTQ63" s="255"/>
      <c r="OTR63" s="255"/>
      <c r="OTS63" s="255"/>
      <c r="OTT63" s="255"/>
      <c r="OTU63" s="255"/>
      <c r="OTV63" s="255"/>
      <c r="OTW63" s="255"/>
      <c r="OTX63" s="255"/>
      <c r="OTY63" s="255"/>
      <c r="OTZ63" s="255"/>
      <c r="OUA63" s="255"/>
      <c r="OUB63" s="255"/>
      <c r="OUC63" s="255"/>
      <c r="OUD63" s="255"/>
      <c r="OUE63" s="255"/>
      <c r="OUF63" s="255"/>
      <c r="OUG63" s="255"/>
      <c r="OUH63" s="255"/>
      <c r="OUI63" s="255"/>
      <c r="OUJ63" s="255"/>
      <c r="OUK63" s="255"/>
      <c r="OUL63" s="255"/>
      <c r="OUM63" s="255"/>
      <c r="OUN63" s="255"/>
      <c r="OUO63" s="255"/>
      <c r="OUP63" s="255"/>
      <c r="OUQ63" s="255"/>
      <c r="OUR63" s="255"/>
      <c r="OUS63" s="255"/>
      <c r="OUT63" s="255"/>
      <c r="OUU63" s="255"/>
      <c r="OUV63" s="255"/>
      <c r="OUW63" s="255"/>
      <c r="OUX63" s="255"/>
      <c r="OUY63" s="255"/>
      <c r="OUZ63" s="255"/>
      <c r="OVA63" s="255"/>
      <c r="OVB63" s="255"/>
      <c r="OVC63" s="255"/>
      <c r="OVD63" s="255"/>
      <c r="OVE63" s="255"/>
      <c r="OVF63" s="255"/>
      <c r="OVG63" s="255"/>
      <c r="OVH63" s="255"/>
      <c r="OVI63" s="255"/>
      <c r="OVJ63" s="255"/>
      <c r="OVK63" s="255"/>
      <c r="OVL63" s="255"/>
      <c r="OVM63" s="255"/>
      <c r="OVN63" s="255"/>
      <c r="OVO63" s="255"/>
      <c r="OVP63" s="255"/>
      <c r="OVQ63" s="255"/>
      <c r="OVR63" s="255"/>
      <c r="OVS63" s="255"/>
      <c r="OVT63" s="255"/>
      <c r="OVU63" s="255"/>
      <c r="OVV63" s="255"/>
      <c r="OVW63" s="255"/>
      <c r="OVX63" s="255"/>
      <c r="OVY63" s="255"/>
      <c r="OVZ63" s="255"/>
      <c r="OWA63" s="255"/>
      <c r="OWB63" s="255"/>
      <c r="OWC63" s="255"/>
      <c r="OWD63" s="255"/>
      <c r="OWE63" s="255"/>
      <c r="OWF63" s="255"/>
      <c r="OWG63" s="255"/>
      <c r="OWH63" s="255"/>
      <c r="OWI63" s="255"/>
      <c r="OWJ63" s="255"/>
      <c r="OWK63" s="255"/>
      <c r="OWL63" s="255"/>
      <c r="OWM63" s="255"/>
      <c r="OWN63" s="255"/>
      <c r="OWO63" s="255"/>
      <c r="OWP63" s="255"/>
      <c r="OWQ63" s="255"/>
      <c r="OWR63" s="255"/>
      <c r="OWS63" s="255"/>
      <c r="OWT63" s="255"/>
      <c r="OWU63" s="255"/>
      <c r="OWV63" s="255"/>
      <c r="OWW63" s="255"/>
      <c r="OWX63" s="255"/>
      <c r="OWY63" s="255"/>
      <c r="OWZ63" s="255"/>
      <c r="OXA63" s="255"/>
      <c r="OXB63" s="255"/>
      <c r="OXC63" s="255"/>
      <c r="OXD63" s="255"/>
      <c r="OXE63" s="255"/>
      <c r="OXF63" s="255"/>
      <c r="OXG63" s="255"/>
      <c r="OXH63" s="255"/>
      <c r="OXI63" s="255"/>
      <c r="OXJ63" s="255"/>
      <c r="OXK63" s="255"/>
      <c r="OXL63" s="255"/>
      <c r="OXM63" s="255"/>
      <c r="OXN63" s="255"/>
      <c r="OXO63" s="255"/>
      <c r="OXP63" s="255"/>
      <c r="OXQ63" s="255"/>
      <c r="OXR63" s="255"/>
      <c r="OXS63" s="255"/>
      <c r="OXT63" s="255"/>
      <c r="OXU63" s="255"/>
      <c r="OXV63" s="255"/>
      <c r="OXW63" s="255"/>
      <c r="OXX63" s="255"/>
      <c r="OXY63" s="255"/>
      <c r="OXZ63" s="255"/>
      <c r="OYA63" s="255"/>
      <c r="OYB63" s="255"/>
      <c r="OYC63" s="255"/>
      <c r="OYD63" s="255"/>
      <c r="OYE63" s="255"/>
      <c r="OYF63" s="255"/>
      <c r="OYG63" s="255"/>
      <c r="OYH63" s="255"/>
      <c r="OYI63" s="255"/>
      <c r="OYJ63" s="255"/>
      <c r="OYK63" s="255"/>
      <c r="OYL63" s="255"/>
      <c r="OYM63" s="255"/>
      <c r="OYN63" s="255"/>
      <c r="OYO63" s="255"/>
      <c r="OYP63" s="255"/>
      <c r="OYQ63" s="255"/>
      <c r="OYR63" s="255"/>
      <c r="OYS63" s="255"/>
      <c r="OYT63" s="255"/>
      <c r="OYU63" s="255"/>
      <c r="OYV63" s="255"/>
      <c r="OYW63" s="255"/>
      <c r="OYX63" s="255"/>
      <c r="OYY63" s="255"/>
      <c r="OYZ63" s="255"/>
      <c r="OZA63" s="255"/>
      <c r="OZB63" s="255"/>
      <c r="OZC63" s="255"/>
      <c r="OZD63" s="255"/>
      <c r="OZE63" s="255"/>
      <c r="OZF63" s="255"/>
      <c r="OZG63" s="255"/>
      <c r="OZH63" s="255"/>
      <c r="OZI63" s="255"/>
      <c r="OZJ63" s="255"/>
      <c r="OZK63" s="255"/>
      <c r="OZL63" s="255"/>
      <c r="OZM63" s="255"/>
      <c r="OZN63" s="255"/>
      <c r="OZO63" s="255"/>
      <c r="OZP63" s="255"/>
      <c r="OZQ63" s="255"/>
      <c r="OZR63" s="255"/>
      <c r="OZS63" s="255"/>
      <c r="OZT63" s="255"/>
      <c r="OZU63" s="255"/>
      <c r="OZV63" s="255"/>
      <c r="OZW63" s="255"/>
      <c r="OZX63" s="255"/>
      <c r="OZY63" s="255"/>
      <c r="OZZ63" s="255"/>
      <c r="PAA63" s="255"/>
      <c r="PAB63" s="255"/>
      <c r="PAC63" s="255"/>
      <c r="PAD63" s="255"/>
      <c r="PAE63" s="255"/>
      <c r="PAF63" s="255"/>
      <c r="PAG63" s="255"/>
      <c r="PAH63" s="255"/>
      <c r="PAI63" s="255"/>
      <c r="PAJ63" s="255"/>
      <c r="PAK63" s="255"/>
      <c r="PAL63" s="255"/>
      <c r="PAM63" s="255"/>
      <c r="PAN63" s="255"/>
      <c r="PAO63" s="255"/>
      <c r="PAP63" s="255"/>
      <c r="PAQ63" s="255"/>
      <c r="PAR63" s="255"/>
      <c r="PAS63" s="255"/>
      <c r="PAT63" s="255"/>
      <c r="PAU63" s="255"/>
      <c r="PAV63" s="255"/>
      <c r="PAW63" s="255"/>
      <c r="PAX63" s="255"/>
      <c r="PAY63" s="255"/>
      <c r="PAZ63" s="255"/>
      <c r="PBA63" s="255"/>
      <c r="PBB63" s="255"/>
      <c r="PBC63" s="255"/>
      <c r="PBD63" s="255"/>
      <c r="PBE63" s="255"/>
      <c r="PBF63" s="255"/>
      <c r="PBG63" s="255"/>
      <c r="PBH63" s="255"/>
      <c r="PBI63" s="255"/>
      <c r="PBJ63" s="255"/>
      <c r="PBK63" s="255"/>
      <c r="PBL63" s="255"/>
      <c r="PBM63" s="255"/>
      <c r="PBN63" s="255"/>
      <c r="PBO63" s="255"/>
      <c r="PBP63" s="255"/>
      <c r="PBQ63" s="255"/>
      <c r="PBR63" s="255"/>
      <c r="PBS63" s="255"/>
      <c r="PBT63" s="255"/>
      <c r="PBU63" s="255"/>
      <c r="PBV63" s="255"/>
      <c r="PBW63" s="255"/>
      <c r="PBX63" s="255"/>
      <c r="PBY63" s="255"/>
      <c r="PBZ63" s="255"/>
      <c r="PCA63" s="255"/>
      <c r="PCB63" s="255"/>
      <c r="PCC63" s="255"/>
      <c r="PCD63" s="255"/>
      <c r="PCE63" s="255"/>
      <c r="PCF63" s="255"/>
      <c r="PCG63" s="255"/>
      <c r="PCH63" s="255"/>
      <c r="PCI63" s="255"/>
      <c r="PCJ63" s="255"/>
      <c r="PCK63" s="255"/>
      <c r="PCL63" s="255"/>
      <c r="PCM63" s="255"/>
      <c r="PCN63" s="255"/>
      <c r="PCO63" s="255"/>
      <c r="PCP63" s="255"/>
      <c r="PCQ63" s="255"/>
      <c r="PCR63" s="255"/>
      <c r="PCS63" s="255"/>
      <c r="PCT63" s="255"/>
      <c r="PCU63" s="255"/>
      <c r="PCV63" s="255"/>
      <c r="PCW63" s="255"/>
      <c r="PCX63" s="255"/>
      <c r="PCY63" s="255"/>
      <c r="PCZ63" s="255"/>
      <c r="PDA63" s="255"/>
      <c r="PDB63" s="255"/>
      <c r="PDC63" s="255"/>
      <c r="PDD63" s="255"/>
      <c r="PDE63" s="255"/>
      <c r="PDF63" s="255"/>
      <c r="PDG63" s="255"/>
      <c r="PDH63" s="255"/>
      <c r="PDI63" s="255"/>
      <c r="PDJ63" s="255"/>
      <c r="PDK63" s="255"/>
      <c r="PDL63" s="255"/>
      <c r="PDM63" s="255"/>
      <c r="PDN63" s="255"/>
      <c r="PDO63" s="255"/>
      <c r="PDP63" s="255"/>
      <c r="PDQ63" s="255"/>
      <c r="PDR63" s="255"/>
      <c r="PDS63" s="255"/>
      <c r="PDT63" s="255"/>
      <c r="PDU63" s="255"/>
      <c r="PDV63" s="255"/>
      <c r="PDW63" s="255"/>
      <c r="PDX63" s="255"/>
      <c r="PDY63" s="255"/>
      <c r="PDZ63" s="255"/>
      <c r="PEA63" s="255"/>
      <c r="PEB63" s="255"/>
      <c r="PEC63" s="255"/>
      <c r="PED63" s="255"/>
      <c r="PEE63" s="255"/>
      <c r="PEF63" s="255"/>
      <c r="PEG63" s="255"/>
      <c r="PEH63" s="255"/>
      <c r="PEI63" s="255"/>
      <c r="PEJ63" s="255"/>
      <c r="PEK63" s="255"/>
      <c r="PEL63" s="255"/>
      <c r="PEM63" s="255"/>
      <c r="PEN63" s="255"/>
      <c r="PEO63" s="255"/>
      <c r="PEP63" s="255"/>
      <c r="PEQ63" s="255"/>
      <c r="PER63" s="255"/>
      <c r="PES63" s="255"/>
      <c r="PET63" s="255"/>
      <c r="PEU63" s="255"/>
      <c r="PEV63" s="255"/>
      <c r="PEW63" s="255"/>
      <c r="PEX63" s="255"/>
      <c r="PEY63" s="255"/>
      <c r="PEZ63" s="255"/>
      <c r="PFA63" s="255"/>
      <c r="PFB63" s="255"/>
      <c r="PFC63" s="255"/>
      <c r="PFD63" s="255"/>
      <c r="PFE63" s="255"/>
      <c r="PFF63" s="255"/>
      <c r="PFG63" s="255"/>
      <c r="PFH63" s="255"/>
      <c r="PFI63" s="255"/>
      <c r="PFJ63" s="255"/>
      <c r="PFK63" s="255"/>
      <c r="PFL63" s="255"/>
      <c r="PFM63" s="255"/>
      <c r="PFN63" s="255"/>
      <c r="PFO63" s="255"/>
      <c r="PFP63" s="255"/>
      <c r="PFQ63" s="255"/>
      <c r="PFR63" s="255"/>
      <c r="PFS63" s="255"/>
      <c r="PFT63" s="255"/>
      <c r="PFU63" s="255"/>
      <c r="PFV63" s="255"/>
      <c r="PFW63" s="255"/>
      <c r="PFX63" s="255"/>
      <c r="PFY63" s="255"/>
      <c r="PFZ63" s="255"/>
      <c r="PGA63" s="255"/>
      <c r="PGB63" s="255"/>
      <c r="PGC63" s="255"/>
      <c r="PGD63" s="255"/>
      <c r="PGE63" s="255"/>
      <c r="PGF63" s="255"/>
      <c r="PGG63" s="255"/>
      <c r="PGH63" s="255"/>
      <c r="PGI63" s="255"/>
      <c r="PGJ63" s="255"/>
      <c r="PGK63" s="255"/>
      <c r="PGL63" s="255"/>
      <c r="PGM63" s="255"/>
      <c r="PGN63" s="255"/>
      <c r="PGO63" s="255"/>
      <c r="PGP63" s="255"/>
      <c r="PGQ63" s="255"/>
      <c r="PGR63" s="255"/>
      <c r="PGS63" s="255"/>
      <c r="PGT63" s="255"/>
      <c r="PGU63" s="255"/>
      <c r="PGV63" s="255"/>
      <c r="PGW63" s="255"/>
      <c r="PGX63" s="255"/>
      <c r="PGY63" s="255"/>
      <c r="PGZ63" s="255"/>
      <c r="PHA63" s="255"/>
      <c r="PHB63" s="255"/>
      <c r="PHC63" s="255"/>
      <c r="PHD63" s="255"/>
      <c r="PHE63" s="255"/>
      <c r="PHF63" s="255"/>
      <c r="PHG63" s="255"/>
      <c r="PHH63" s="255"/>
      <c r="PHI63" s="255"/>
      <c r="PHJ63" s="255"/>
      <c r="PHK63" s="255"/>
      <c r="PHL63" s="255"/>
      <c r="PHM63" s="255"/>
      <c r="PHN63" s="255"/>
      <c r="PHO63" s="255"/>
      <c r="PHP63" s="255"/>
      <c r="PHQ63" s="255"/>
      <c r="PHR63" s="255"/>
      <c r="PHS63" s="255"/>
      <c r="PHT63" s="255"/>
      <c r="PHU63" s="255"/>
      <c r="PHV63" s="255"/>
      <c r="PHW63" s="255"/>
      <c r="PHX63" s="255"/>
      <c r="PHY63" s="255"/>
      <c r="PHZ63" s="255"/>
      <c r="PIA63" s="255"/>
      <c r="PIB63" s="255"/>
      <c r="PIC63" s="255"/>
      <c r="PID63" s="255"/>
      <c r="PIE63" s="255"/>
      <c r="PIF63" s="255"/>
      <c r="PIG63" s="255"/>
      <c r="PIH63" s="255"/>
      <c r="PII63" s="255"/>
      <c r="PIJ63" s="255"/>
      <c r="PIK63" s="255"/>
      <c r="PIL63" s="255"/>
      <c r="PIM63" s="255"/>
      <c r="PIN63" s="255"/>
      <c r="PIO63" s="255"/>
      <c r="PIP63" s="255"/>
      <c r="PIQ63" s="255"/>
      <c r="PIR63" s="255"/>
      <c r="PIS63" s="255"/>
      <c r="PIT63" s="255"/>
      <c r="PIU63" s="255"/>
      <c r="PIV63" s="255"/>
      <c r="PIW63" s="255"/>
      <c r="PIX63" s="255"/>
      <c r="PIY63" s="255"/>
      <c r="PIZ63" s="255"/>
      <c r="PJA63" s="255"/>
      <c r="PJB63" s="255"/>
      <c r="PJC63" s="255"/>
      <c r="PJD63" s="255"/>
      <c r="PJE63" s="255"/>
      <c r="PJF63" s="255"/>
      <c r="PJG63" s="255"/>
      <c r="PJH63" s="255"/>
      <c r="PJI63" s="255"/>
      <c r="PJJ63" s="255"/>
      <c r="PJK63" s="255"/>
      <c r="PJL63" s="255"/>
      <c r="PJM63" s="255"/>
      <c r="PJN63" s="255"/>
      <c r="PJO63" s="255"/>
      <c r="PJP63" s="255"/>
      <c r="PJQ63" s="255"/>
      <c r="PJR63" s="255"/>
      <c r="PJS63" s="255"/>
      <c r="PJT63" s="255"/>
      <c r="PJU63" s="255"/>
      <c r="PJV63" s="255"/>
      <c r="PJW63" s="255"/>
      <c r="PJX63" s="255"/>
      <c r="PJY63" s="255"/>
      <c r="PJZ63" s="255"/>
      <c r="PKA63" s="255"/>
      <c r="PKB63" s="255"/>
      <c r="PKC63" s="255"/>
      <c r="PKD63" s="255"/>
      <c r="PKE63" s="255"/>
      <c r="PKF63" s="255"/>
      <c r="PKG63" s="255"/>
      <c r="PKH63" s="255"/>
      <c r="PKI63" s="255"/>
      <c r="PKJ63" s="255"/>
      <c r="PKK63" s="255"/>
      <c r="PKL63" s="255"/>
      <c r="PKM63" s="255"/>
      <c r="PKN63" s="255"/>
      <c r="PKO63" s="255"/>
      <c r="PKP63" s="255"/>
      <c r="PKQ63" s="255"/>
      <c r="PKR63" s="255"/>
      <c r="PKS63" s="255"/>
      <c r="PKT63" s="255"/>
      <c r="PKU63" s="255"/>
      <c r="PKV63" s="255"/>
      <c r="PKW63" s="255"/>
      <c r="PKX63" s="255"/>
      <c r="PKY63" s="255"/>
      <c r="PKZ63" s="255"/>
      <c r="PLA63" s="255"/>
      <c r="PLB63" s="255"/>
      <c r="PLC63" s="255"/>
      <c r="PLD63" s="255"/>
      <c r="PLE63" s="255"/>
      <c r="PLF63" s="255"/>
      <c r="PLG63" s="255"/>
      <c r="PLH63" s="255"/>
      <c r="PLI63" s="255"/>
      <c r="PLJ63" s="255"/>
      <c r="PLK63" s="255"/>
      <c r="PLL63" s="255"/>
      <c r="PLM63" s="255"/>
      <c r="PLN63" s="255"/>
      <c r="PLO63" s="255"/>
      <c r="PLP63" s="255"/>
      <c r="PLQ63" s="255"/>
      <c r="PLR63" s="255"/>
      <c r="PLS63" s="255"/>
      <c r="PLT63" s="255"/>
      <c r="PLU63" s="255"/>
      <c r="PLV63" s="255"/>
      <c r="PLW63" s="255"/>
      <c r="PLX63" s="255"/>
      <c r="PLY63" s="255"/>
      <c r="PLZ63" s="255"/>
      <c r="PMA63" s="255"/>
      <c r="PMB63" s="255"/>
      <c r="PMC63" s="255"/>
      <c r="PMD63" s="255"/>
      <c r="PME63" s="255"/>
      <c r="PMF63" s="255"/>
      <c r="PMG63" s="255"/>
      <c r="PMH63" s="255"/>
      <c r="PMI63" s="255"/>
      <c r="PMJ63" s="255"/>
      <c r="PMK63" s="255"/>
      <c r="PML63" s="255"/>
      <c r="PMM63" s="255"/>
      <c r="PMN63" s="255"/>
      <c r="PMO63" s="255"/>
      <c r="PMP63" s="255"/>
      <c r="PMQ63" s="255"/>
      <c r="PMR63" s="255"/>
      <c r="PMS63" s="255"/>
      <c r="PMT63" s="255"/>
      <c r="PMU63" s="255"/>
      <c r="PMV63" s="255"/>
      <c r="PMW63" s="255"/>
      <c r="PMX63" s="255"/>
      <c r="PMY63" s="255"/>
      <c r="PMZ63" s="255"/>
      <c r="PNA63" s="255"/>
      <c r="PNB63" s="255"/>
      <c r="PNC63" s="255"/>
      <c r="PND63" s="255"/>
      <c r="PNE63" s="255"/>
      <c r="PNF63" s="255"/>
      <c r="PNG63" s="255"/>
      <c r="PNH63" s="255"/>
      <c r="PNI63" s="255"/>
      <c r="PNJ63" s="255"/>
      <c r="PNK63" s="255"/>
      <c r="PNL63" s="255"/>
      <c r="PNM63" s="255"/>
      <c r="PNN63" s="255"/>
      <c r="PNO63" s="255"/>
      <c r="PNP63" s="255"/>
      <c r="PNQ63" s="255"/>
      <c r="PNR63" s="255"/>
      <c r="PNS63" s="255"/>
      <c r="PNT63" s="255"/>
      <c r="PNU63" s="255"/>
      <c r="PNV63" s="255"/>
      <c r="PNW63" s="255"/>
      <c r="PNX63" s="255"/>
      <c r="PNY63" s="255"/>
      <c r="PNZ63" s="255"/>
      <c r="POA63" s="255"/>
      <c r="POB63" s="255"/>
      <c r="POC63" s="255"/>
      <c r="POD63" s="255"/>
      <c r="POE63" s="255"/>
      <c r="POF63" s="255"/>
      <c r="POG63" s="255"/>
      <c r="POH63" s="255"/>
      <c r="POI63" s="255"/>
      <c r="POJ63" s="255"/>
      <c r="POK63" s="255"/>
      <c r="POL63" s="255"/>
      <c r="POM63" s="255"/>
      <c r="PON63" s="255"/>
      <c r="POO63" s="255"/>
      <c r="POP63" s="255"/>
      <c r="POQ63" s="255"/>
      <c r="POR63" s="255"/>
      <c r="POS63" s="255"/>
      <c r="POT63" s="255"/>
      <c r="POU63" s="255"/>
      <c r="POV63" s="255"/>
      <c r="POW63" s="255"/>
      <c r="POX63" s="255"/>
      <c r="POY63" s="255"/>
      <c r="POZ63" s="255"/>
      <c r="PPA63" s="255"/>
      <c r="PPB63" s="255"/>
      <c r="PPC63" s="255"/>
      <c r="PPD63" s="255"/>
      <c r="PPE63" s="255"/>
      <c r="PPF63" s="255"/>
      <c r="PPG63" s="255"/>
      <c r="PPH63" s="255"/>
      <c r="PPI63" s="255"/>
      <c r="PPJ63" s="255"/>
      <c r="PPK63" s="255"/>
      <c r="PPL63" s="255"/>
      <c r="PPM63" s="255"/>
      <c r="PPN63" s="255"/>
      <c r="PPO63" s="255"/>
      <c r="PPP63" s="255"/>
      <c r="PPQ63" s="255"/>
      <c r="PPR63" s="255"/>
      <c r="PPS63" s="255"/>
      <c r="PPT63" s="255"/>
      <c r="PPU63" s="255"/>
      <c r="PPV63" s="255"/>
      <c r="PPW63" s="255"/>
      <c r="PPX63" s="255"/>
      <c r="PPY63" s="255"/>
      <c r="PPZ63" s="255"/>
      <c r="PQA63" s="255"/>
      <c r="PQB63" s="255"/>
      <c r="PQC63" s="255"/>
      <c r="PQD63" s="255"/>
      <c r="PQE63" s="255"/>
      <c r="PQF63" s="255"/>
      <c r="PQG63" s="255"/>
      <c r="PQH63" s="255"/>
      <c r="PQI63" s="255"/>
      <c r="PQJ63" s="255"/>
      <c r="PQK63" s="255"/>
      <c r="PQL63" s="255"/>
      <c r="PQM63" s="255"/>
      <c r="PQN63" s="255"/>
      <c r="PQO63" s="255"/>
      <c r="PQP63" s="255"/>
      <c r="PQQ63" s="255"/>
      <c r="PQR63" s="255"/>
      <c r="PQS63" s="255"/>
      <c r="PQT63" s="255"/>
      <c r="PQU63" s="255"/>
      <c r="PQV63" s="255"/>
      <c r="PQW63" s="255"/>
      <c r="PQX63" s="255"/>
      <c r="PQY63" s="255"/>
      <c r="PQZ63" s="255"/>
      <c r="PRA63" s="255"/>
      <c r="PRB63" s="255"/>
      <c r="PRC63" s="255"/>
      <c r="PRD63" s="255"/>
      <c r="PRE63" s="255"/>
      <c r="PRF63" s="255"/>
      <c r="PRG63" s="255"/>
      <c r="PRH63" s="255"/>
      <c r="PRI63" s="255"/>
      <c r="PRJ63" s="255"/>
      <c r="PRK63" s="255"/>
      <c r="PRL63" s="255"/>
      <c r="PRM63" s="255"/>
      <c r="PRN63" s="255"/>
      <c r="PRO63" s="255"/>
      <c r="PRP63" s="255"/>
      <c r="PRQ63" s="255"/>
      <c r="PRR63" s="255"/>
      <c r="PRS63" s="255"/>
      <c r="PRT63" s="255"/>
      <c r="PRU63" s="255"/>
      <c r="PRV63" s="255"/>
      <c r="PRW63" s="255"/>
      <c r="PRX63" s="255"/>
      <c r="PRY63" s="255"/>
      <c r="PRZ63" s="255"/>
      <c r="PSA63" s="255"/>
      <c r="PSB63" s="255"/>
      <c r="PSC63" s="255"/>
      <c r="PSD63" s="255"/>
      <c r="PSE63" s="255"/>
      <c r="PSF63" s="255"/>
      <c r="PSG63" s="255"/>
      <c r="PSH63" s="255"/>
      <c r="PSI63" s="255"/>
      <c r="PSJ63" s="255"/>
      <c r="PSK63" s="255"/>
      <c r="PSL63" s="255"/>
      <c r="PSM63" s="255"/>
      <c r="PSN63" s="255"/>
      <c r="PSO63" s="255"/>
      <c r="PSP63" s="255"/>
      <c r="PSQ63" s="255"/>
      <c r="PSR63" s="255"/>
      <c r="PSS63" s="255"/>
      <c r="PST63" s="255"/>
      <c r="PSU63" s="255"/>
      <c r="PSV63" s="255"/>
      <c r="PSW63" s="255"/>
      <c r="PSX63" s="255"/>
      <c r="PSY63" s="255"/>
      <c r="PSZ63" s="255"/>
      <c r="PTA63" s="255"/>
      <c r="PTB63" s="255"/>
      <c r="PTC63" s="255"/>
      <c r="PTD63" s="255"/>
      <c r="PTE63" s="255"/>
      <c r="PTF63" s="255"/>
      <c r="PTG63" s="255"/>
      <c r="PTH63" s="255"/>
      <c r="PTI63" s="255"/>
      <c r="PTJ63" s="255"/>
      <c r="PTK63" s="255"/>
      <c r="PTL63" s="255"/>
      <c r="PTM63" s="255"/>
      <c r="PTN63" s="255"/>
      <c r="PTO63" s="255"/>
      <c r="PTP63" s="255"/>
      <c r="PTQ63" s="255"/>
      <c r="PTR63" s="255"/>
      <c r="PTS63" s="255"/>
      <c r="PTT63" s="255"/>
      <c r="PTU63" s="255"/>
      <c r="PTV63" s="255"/>
      <c r="PTW63" s="255"/>
      <c r="PTX63" s="255"/>
      <c r="PTY63" s="255"/>
      <c r="PTZ63" s="255"/>
      <c r="PUA63" s="255"/>
      <c r="PUB63" s="255"/>
      <c r="PUC63" s="255"/>
      <c r="PUD63" s="255"/>
      <c r="PUE63" s="255"/>
      <c r="PUF63" s="255"/>
      <c r="PUG63" s="255"/>
      <c r="PUH63" s="255"/>
      <c r="PUI63" s="255"/>
      <c r="PUJ63" s="255"/>
      <c r="PUK63" s="255"/>
      <c r="PUL63" s="255"/>
      <c r="PUM63" s="255"/>
      <c r="PUN63" s="255"/>
      <c r="PUO63" s="255"/>
      <c r="PUP63" s="255"/>
      <c r="PUQ63" s="255"/>
      <c r="PUR63" s="255"/>
      <c r="PUS63" s="255"/>
      <c r="PUT63" s="255"/>
      <c r="PUU63" s="255"/>
      <c r="PUV63" s="255"/>
      <c r="PUW63" s="255"/>
      <c r="PUX63" s="255"/>
      <c r="PUY63" s="255"/>
      <c r="PUZ63" s="255"/>
      <c r="PVA63" s="255"/>
      <c r="PVB63" s="255"/>
      <c r="PVC63" s="255"/>
      <c r="PVD63" s="255"/>
      <c r="PVE63" s="255"/>
      <c r="PVF63" s="255"/>
      <c r="PVG63" s="255"/>
      <c r="PVH63" s="255"/>
      <c r="PVI63" s="255"/>
      <c r="PVJ63" s="255"/>
      <c r="PVK63" s="255"/>
      <c r="PVL63" s="255"/>
      <c r="PVM63" s="255"/>
      <c r="PVN63" s="255"/>
      <c r="PVO63" s="255"/>
      <c r="PVP63" s="255"/>
      <c r="PVQ63" s="255"/>
      <c r="PVR63" s="255"/>
      <c r="PVS63" s="255"/>
      <c r="PVT63" s="255"/>
      <c r="PVU63" s="255"/>
      <c r="PVV63" s="255"/>
      <c r="PVW63" s="255"/>
      <c r="PVX63" s="255"/>
      <c r="PVY63" s="255"/>
      <c r="PVZ63" s="255"/>
      <c r="PWA63" s="255"/>
      <c r="PWB63" s="255"/>
      <c r="PWC63" s="255"/>
      <c r="PWD63" s="255"/>
      <c r="PWE63" s="255"/>
      <c r="PWF63" s="255"/>
      <c r="PWG63" s="255"/>
      <c r="PWH63" s="255"/>
      <c r="PWI63" s="255"/>
      <c r="PWJ63" s="255"/>
      <c r="PWK63" s="255"/>
      <c r="PWL63" s="255"/>
      <c r="PWM63" s="255"/>
      <c r="PWN63" s="255"/>
      <c r="PWO63" s="255"/>
      <c r="PWP63" s="255"/>
      <c r="PWQ63" s="255"/>
      <c r="PWR63" s="255"/>
      <c r="PWS63" s="255"/>
      <c r="PWT63" s="255"/>
      <c r="PWU63" s="255"/>
      <c r="PWV63" s="255"/>
      <c r="PWW63" s="255"/>
      <c r="PWX63" s="255"/>
      <c r="PWY63" s="255"/>
      <c r="PWZ63" s="255"/>
      <c r="PXA63" s="255"/>
      <c r="PXB63" s="255"/>
      <c r="PXC63" s="255"/>
      <c r="PXD63" s="255"/>
      <c r="PXE63" s="255"/>
      <c r="PXF63" s="255"/>
      <c r="PXG63" s="255"/>
      <c r="PXH63" s="255"/>
      <c r="PXI63" s="255"/>
      <c r="PXJ63" s="255"/>
      <c r="PXK63" s="255"/>
      <c r="PXL63" s="255"/>
      <c r="PXM63" s="255"/>
      <c r="PXN63" s="255"/>
      <c r="PXO63" s="255"/>
      <c r="PXP63" s="255"/>
      <c r="PXQ63" s="255"/>
      <c r="PXR63" s="255"/>
      <c r="PXS63" s="255"/>
      <c r="PXT63" s="255"/>
      <c r="PXU63" s="255"/>
      <c r="PXV63" s="255"/>
      <c r="PXW63" s="255"/>
      <c r="PXX63" s="255"/>
      <c r="PXY63" s="255"/>
      <c r="PXZ63" s="255"/>
      <c r="PYA63" s="255"/>
      <c r="PYB63" s="255"/>
      <c r="PYC63" s="255"/>
      <c r="PYD63" s="255"/>
      <c r="PYE63" s="255"/>
      <c r="PYF63" s="255"/>
      <c r="PYG63" s="255"/>
      <c r="PYH63" s="255"/>
      <c r="PYI63" s="255"/>
      <c r="PYJ63" s="255"/>
      <c r="PYK63" s="255"/>
      <c r="PYL63" s="255"/>
      <c r="PYM63" s="255"/>
      <c r="PYN63" s="255"/>
      <c r="PYO63" s="255"/>
      <c r="PYP63" s="255"/>
      <c r="PYQ63" s="255"/>
      <c r="PYR63" s="255"/>
      <c r="PYS63" s="255"/>
      <c r="PYT63" s="255"/>
      <c r="PYU63" s="255"/>
      <c r="PYV63" s="255"/>
      <c r="PYW63" s="255"/>
      <c r="PYX63" s="255"/>
      <c r="PYY63" s="255"/>
      <c r="PYZ63" s="255"/>
      <c r="PZA63" s="255"/>
      <c r="PZB63" s="255"/>
      <c r="PZC63" s="255"/>
      <c r="PZD63" s="255"/>
      <c r="PZE63" s="255"/>
      <c r="PZF63" s="255"/>
      <c r="PZG63" s="255"/>
      <c r="PZH63" s="255"/>
      <c r="PZI63" s="255"/>
      <c r="PZJ63" s="255"/>
      <c r="PZK63" s="255"/>
      <c r="PZL63" s="255"/>
      <c r="PZM63" s="255"/>
      <c r="PZN63" s="255"/>
      <c r="PZO63" s="255"/>
      <c r="PZP63" s="255"/>
      <c r="PZQ63" s="255"/>
      <c r="PZR63" s="255"/>
      <c r="PZS63" s="255"/>
      <c r="PZT63" s="255"/>
      <c r="PZU63" s="255"/>
      <c r="PZV63" s="255"/>
      <c r="PZW63" s="255"/>
      <c r="PZX63" s="255"/>
      <c r="PZY63" s="255"/>
      <c r="PZZ63" s="255"/>
      <c r="QAA63" s="255"/>
      <c r="QAB63" s="255"/>
      <c r="QAC63" s="255"/>
      <c r="QAD63" s="255"/>
      <c r="QAE63" s="255"/>
      <c r="QAF63" s="255"/>
      <c r="QAG63" s="255"/>
      <c r="QAH63" s="255"/>
      <c r="QAI63" s="255"/>
      <c r="QAJ63" s="255"/>
      <c r="QAK63" s="255"/>
      <c r="QAL63" s="255"/>
      <c r="QAM63" s="255"/>
      <c r="QAN63" s="255"/>
      <c r="QAO63" s="255"/>
      <c r="QAP63" s="255"/>
      <c r="QAQ63" s="255"/>
      <c r="QAR63" s="255"/>
      <c r="QAS63" s="255"/>
      <c r="QAT63" s="255"/>
      <c r="QAU63" s="255"/>
      <c r="QAV63" s="255"/>
      <c r="QAW63" s="255"/>
      <c r="QAX63" s="255"/>
      <c r="QAY63" s="255"/>
      <c r="QAZ63" s="255"/>
      <c r="QBA63" s="255"/>
      <c r="QBB63" s="255"/>
      <c r="QBC63" s="255"/>
      <c r="QBD63" s="255"/>
      <c r="QBE63" s="255"/>
      <c r="QBF63" s="255"/>
      <c r="QBG63" s="255"/>
      <c r="QBH63" s="255"/>
      <c r="QBI63" s="255"/>
      <c r="QBJ63" s="255"/>
      <c r="QBK63" s="255"/>
      <c r="QBL63" s="255"/>
      <c r="QBM63" s="255"/>
      <c r="QBN63" s="255"/>
      <c r="QBO63" s="255"/>
      <c r="QBP63" s="255"/>
      <c r="QBQ63" s="255"/>
      <c r="QBR63" s="255"/>
      <c r="QBS63" s="255"/>
      <c r="QBT63" s="255"/>
      <c r="QBU63" s="255"/>
      <c r="QBV63" s="255"/>
      <c r="QBW63" s="255"/>
      <c r="QBX63" s="255"/>
      <c r="QBY63" s="255"/>
      <c r="QBZ63" s="255"/>
      <c r="QCA63" s="255"/>
      <c r="QCB63" s="255"/>
      <c r="QCC63" s="255"/>
      <c r="QCD63" s="255"/>
      <c r="QCE63" s="255"/>
      <c r="QCF63" s="255"/>
      <c r="QCG63" s="255"/>
      <c r="QCH63" s="255"/>
      <c r="QCI63" s="255"/>
      <c r="QCJ63" s="255"/>
      <c r="QCK63" s="255"/>
      <c r="QCL63" s="255"/>
      <c r="QCM63" s="255"/>
      <c r="QCN63" s="255"/>
      <c r="QCO63" s="255"/>
      <c r="QCP63" s="255"/>
      <c r="QCQ63" s="255"/>
      <c r="QCR63" s="255"/>
      <c r="QCS63" s="255"/>
      <c r="QCT63" s="255"/>
      <c r="QCU63" s="255"/>
      <c r="QCV63" s="255"/>
      <c r="QCW63" s="255"/>
      <c r="QCX63" s="255"/>
      <c r="QCY63" s="255"/>
      <c r="QCZ63" s="255"/>
      <c r="QDA63" s="255"/>
      <c r="QDB63" s="255"/>
      <c r="QDC63" s="255"/>
      <c r="QDD63" s="255"/>
      <c r="QDE63" s="255"/>
      <c r="QDF63" s="255"/>
      <c r="QDG63" s="255"/>
      <c r="QDH63" s="255"/>
      <c r="QDI63" s="255"/>
      <c r="QDJ63" s="255"/>
      <c r="QDK63" s="255"/>
      <c r="QDL63" s="255"/>
      <c r="QDM63" s="255"/>
      <c r="QDN63" s="255"/>
      <c r="QDO63" s="255"/>
      <c r="QDP63" s="255"/>
      <c r="QDQ63" s="255"/>
      <c r="QDR63" s="255"/>
      <c r="QDS63" s="255"/>
      <c r="QDT63" s="255"/>
      <c r="QDU63" s="255"/>
      <c r="QDV63" s="255"/>
      <c r="QDW63" s="255"/>
      <c r="QDX63" s="255"/>
      <c r="QDY63" s="255"/>
      <c r="QDZ63" s="255"/>
      <c r="QEA63" s="255"/>
      <c r="QEB63" s="255"/>
      <c r="QEC63" s="255"/>
      <c r="QED63" s="255"/>
      <c r="QEE63" s="255"/>
      <c r="QEF63" s="255"/>
      <c r="QEG63" s="255"/>
      <c r="QEH63" s="255"/>
      <c r="QEI63" s="255"/>
      <c r="QEJ63" s="255"/>
      <c r="QEK63" s="255"/>
      <c r="QEL63" s="255"/>
      <c r="QEM63" s="255"/>
      <c r="QEN63" s="255"/>
      <c r="QEO63" s="255"/>
      <c r="QEP63" s="255"/>
      <c r="QEQ63" s="255"/>
      <c r="QER63" s="255"/>
      <c r="QES63" s="255"/>
      <c r="QET63" s="255"/>
      <c r="QEU63" s="255"/>
      <c r="QEV63" s="255"/>
      <c r="QEW63" s="255"/>
      <c r="QEX63" s="255"/>
      <c r="QEY63" s="255"/>
      <c r="QEZ63" s="255"/>
      <c r="QFA63" s="255"/>
      <c r="QFB63" s="255"/>
      <c r="QFC63" s="255"/>
      <c r="QFD63" s="255"/>
      <c r="QFE63" s="255"/>
      <c r="QFF63" s="255"/>
      <c r="QFG63" s="255"/>
      <c r="QFH63" s="255"/>
      <c r="QFI63" s="255"/>
      <c r="QFJ63" s="255"/>
      <c r="QFK63" s="255"/>
      <c r="QFL63" s="255"/>
      <c r="QFM63" s="255"/>
      <c r="QFN63" s="255"/>
      <c r="QFO63" s="255"/>
      <c r="QFP63" s="255"/>
      <c r="QFQ63" s="255"/>
      <c r="QFR63" s="255"/>
      <c r="QFS63" s="255"/>
      <c r="QFT63" s="255"/>
      <c r="QFU63" s="255"/>
      <c r="QFV63" s="255"/>
      <c r="QFW63" s="255"/>
      <c r="QFX63" s="255"/>
      <c r="QFY63" s="255"/>
      <c r="QFZ63" s="255"/>
      <c r="QGA63" s="255"/>
      <c r="QGB63" s="255"/>
      <c r="QGC63" s="255"/>
      <c r="QGD63" s="255"/>
      <c r="QGE63" s="255"/>
      <c r="QGF63" s="255"/>
      <c r="QGG63" s="255"/>
      <c r="QGH63" s="255"/>
      <c r="QGI63" s="255"/>
      <c r="QGJ63" s="255"/>
      <c r="QGK63" s="255"/>
      <c r="QGL63" s="255"/>
      <c r="QGM63" s="255"/>
      <c r="QGN63" s="255"/>
      <c r="QGO63" s="255"/>
      <c r="QGP63" s="255"/>
      <c r="QGQ63" s="255"/>
      <c r="QGR63" s="255"/>
      <c r="QGS63" s="255"/>
      <c r="QGT63" s="255"/>
      <c r="QGU63" s="255"/>
      <c r="QGV63" s="255"/>
      <c r="QGW63" s="255"/>
      <c r="QGX63" s="255"/>
      <c r="QGY63" s="255"/>
      <c r="QGZ63" s="255"/>
      <c r="QHA63" s="255"/>
      <c r="QHB63" s="255"/>
      <c r="QHC63" s="255"/>
      <c r="QHD63" s="255"/>
      <c r="QHE63" s="255"/>
      <c r="QHF63" s="255"/>
      <c r="QHG63" s="255"/>
      <c r="QHH63" s="255"/>
      <c r="QHI63" s="255"/>
      <c r="QHJ63" s="255"/>
      <c r="QHK63" s="255"/>
      <c r="QHL63" s="255"/>
      <c r="QHM63" s="255"/>
      <c r="QHN63" s="255"/>
      <c r="QHO63" s="255"/>
      <c r="QHP63" s="255"/>
      <c r="QHQ63" s="255"/>
      <c r="QHR63" s="255"/>
      <c r="QHS63" s="255"/>
      <c r="QHT63" s="255"/>
      <c r="QHU63" s="255"/>
      <c r="QHV63" s="255"/>
      <c r="QHW63" s="255"/>
      <c r="QHX63" s="255"/>
      <c r="QHY63" s="255"/>
      <c r="QHZ63" s="255"/>
      <c r="QIA63" s="255"/>
      <c r="QIB63" s="255"/>
      <c r="QIC63" s="255"/>
      <c r="QID63" s="255"/>
      <c r="QIE63" s="255"/>
      <c r="QIF63" s="255"/>
      <c r="QIG63" s="255"/>
      <c r="QIH63" s="255"/>
      <c r="QII63" s="255"/>
      <c r="QIJ63" s="255"/>
      <c r="QIK63" s="255"/>
      <c r="QIL63" s="255"/>
      <c r="QIM63" s="255"/>
      <c r="QIN63" s="255"/>
      <c r="QIO63" s="255"/>
      <c r="QIP63" s="255"/>
      <c r="QIQ63" s="255"/>
      <c r="QIR63" s="255"/>
      <c r="QIS63" s="255"/>
      <c r="QIT63" s="255"/>
      <c r="QIU63" s="255"/>
      <c r="QIV63" s="255"/>
      <c r="QIW63" s="255"/>
      <c r="QIX63" s="255"/>
      <c r="QIY63" s="255"/>
      <c r="QIZ63" s="255"/>
      <c r="QJA63" s="255"/>
      <c r="QJB63" s="255"/>
      <c r="QJC63" s="255"/>
      <c r="QJD63" s="255"/>
      <c r="QJE63" s="255"/>
      <c r="QJF63" s="255"/>
      <c r="QJG63" s="255"/>
      <c r="QJH63" s="255"/>
      <c r="QJI63" s="255"/>
      <c r="QJJ63" s="255"/>
      <c r="QJK63" s="255"/>
      <c r="QJL63" s="255"/>
      <c r="QJM63" s="255"/>
      <c r="QJN63" s="255"/>
      <c r="QJO63" s="255"/>
      <c r="QJP63" s="255"/>
      <c r="QJQ63" s="255"/>
      <c r="QJR63" s="255"/>
      <c r="QJS63" s="255"/>
      <c r="QJT63" s="255"/>
      <c r="QJU63" s="255"/>
      <c r="QJV63" s="255"/>
      <c r="QJW63" s="255"/>
      <c r="QJX63" s="255"/>
      <c r="QJY63" s="255"/>
      <c r="QJZ63" s="255"/>
      <c r="QKA63" s="255"/>
      <c r="QKB63" s="255"/>
      <c r="QKC63" s="255"/>
      <c r="QKD63" s="255"/>
      <c r="QKE63" s="255"/>
      <c r="QKF63" s="255"/>
      <c r="QKG63" s="255"/>
      <c r="QKH63" s="255"/>
      <c r="QKI63" s="255"/>
      <c r="QKJ63" s="255"/>
      <c r="QKK63" s="255"/>
      <c r="QKL63" s="255"/>
      <c r="QKM63" s="255"/>
      <c r="QKN63" s="255"/>
      <c r="QKO63" s="255"/>
      <c r="QKP63" s="255"/>
      <c r="QKQ63" s="255"/>
      <c r="QKR63" s="255"/>
      <c r="QKS63" s="255"/>
      <c r="QKT63" s="255"/>
      <c r="QKU63" s="255"/>
      <c r="QKV63" s="255"/>
      <c r="QKW63" s="255"/>
      <c r="QKX63" s="255"/>
      <c r="QKY63" s="255"/>
      <c r="QKZ63" s="255"/>
      <c r="QLA63" s="255"/>
      <c r="QLB63" s="255"/>
      <c r="QLC63" s="255"/>
      <c r="QLD63" s="255"/>
      <c r="QLE63" s="255"/>
      <c r="QLF63" s="255"/>
      <c r="QLG63" s="255"/>
      <c r="QLH63" s="255"/>
      <c r="QLI63" s="255"/>
      <c r="QLJ63" s="255"/>
      <c r="QLK63" s="255"/>
      <c r="QLL63" s="255"/>
      <c r="QLM63" s="255"/>
      <c r="QLN63" s="255"/>
      <c r="QLO63" s="255"/>
      <c r="QLP63" s="255"/>
      <c r="QLQ63" s="255"/>
      <c r="QLR63" s="255"/>
      <c r="QLS63" s="255"/>
      <c r="QLT63" s="255"/>
      <c r="QLU63" s="255"/>
      <c r="QLV63" s="255"/>
      <c r="QLW63" s="255"/>
      <c r="QLX63" s="255"/>
      <c r="QLY63" s="255"/>
      <c r="QLZ63" s="255"/>
      <c r="QMA63" s="255"/>
      <c r="QMB63" s="255"/>
      <c r="QMC63" s="255"/>
      <c r="QMD63" s="255"/>
      <c r="QME63" s="255"/>
      <c r="QMF63" s="255"/>
      <c r="QMG63" s="255"/>
      <c r="QMH63" s="255"/>
      <c r="QMI63" s="255"/>
      <c r="QMJ63" s="255"/>
      <c r="QMK63" s="255"/>
      <c r="QML63" s="255"/>
      <c r="QMM63" s="255"/>
      <c r="QMN63" s="255"/>
      <c r="QMO63" s="255"/>
      <c r="QMP63" s="255"/>
      <c r="QMQ63" s="255"/>
      <c r="QMR63" s="255"/>
      <c r="QMS63" s="255"/>
      <c r="QMT63" s="255"/>
      <c r="QMU63" s="255"/>
      <c r="QMV63" s="255"/>
      <c r="QMW63" s="255"/>
      <c r="QMX63" s="255"/>
      <c r="QMY63" s="255"/>
      <c r="QMZ63" s="255"/>
      <c r="QNA63" s="255"/>
      <c r="QNB63" s="255"/>
      <c r="QNC63" s="255"/>
      <c r="QND63" s="255"/>
      <c r="QNE63" s="255"/>
      <c r="QNF63" s="255"/>
      <c r="QNG63" s="255"/>
      <c r="QNH63" s="255"/>
      <c r="QNI63" s="255"/>
      <c r="QNJ63" s="255"/>
      <c r="QNK63" s="255"/>
      <c r="QNL63" s="255"/>
      <c r="QNM63" s="255"/>
      <c r="QNN63" s="255"/>
      <c r="QNO63" s="255"/>
      <c r="QNP63" s="255"/>
      <c r="QNQ63" s="255"/>
      <c r="QNR63" s="255"/>
      <c r="QNS63" s="255"/>
      <c r="QNT63" s="255"/>
      <c r="QNU63" s="255"/>
      <c r="QNV63" s="255"/>
      <c r="QNW63" s="255"/>
      <c r="QNX63" s="255"/>
      <c r="QNY63" s="255"/>
      <c r="QNZ63" s="255"/>
      <c r="QOA63" s="255"/>
      <c r="QOB63" s="255"/>
      <c r="QOC63" s="255"/>
      <c r="QOD63" s="255"/>
      <c r="QOE63" s="255"/>
      <c r="QOF63" s="255"/>
      <c r="QOG63" s="255"/>
      <c r="QOH63" s="255"/>
      <c r="QOI63" s="255"/>
      <c r="QOJ63" s="255"/>
      <c r="QOK63" s="255"/>
      <c r="QOL63" s="255"/>
      <c r="QOM63" s="255"/>
      <c r="QON63" s="255"/>
      <c r="QOO63" s="255"/>
      <c r="QOP63" s="255"/>
      <c r="QOQ63" s="255"/>
      <c r="QOR63" s="255"/>
      <c r="QOS63" s="255"/>
      <c r="QOT63" s="255"/>
      <c r="QOU63" s="255"/>
      <c r="QOV63" s="255"/>
      <c r="QOW63" s="255"/>
      <c r="QOX63" s="255"/>
      <c r="QOY63" s="255"/>
      <c r="QOZ63" s="255"/>
      <c r="QPA63" s="255"/>
      <c r="QPB63" s="255"/>
      <c r="QPC63" s="255"/>
      <c r="QPD63" s="255"/>
      <c r="QPE63" s="255"/>
      <c r="QPF63" s="255"/>
      <c r="QPG63" s="255"/>
      <c r="QPH63" s="255"/>
      <c r="QPI63" s="255"/>
      <c r="QPJ63" s="255"/>
      <c r="QPK63" s="255"/>
      <c r="QPL63" s="255"/>
      <c r="QPM63" s="255"/>
      <c r="QPN63" s="255"/>
      <c r="QPO63" s="255"/>
      <c r="QPP63" s="255"/>
      <c r="QPQ63" s="255"/>
      <c r="QPR63" s="255"/>
      <c r="QPS63" s="255"/>
      <c r="QPT63" s="255"/>
      <c r="QPU63" s="255"/>
      <c r="QPV63" s="255"/>
      <c r="QPW63" s="255"/>
      <c r="QPX63" s="255"/>
      <c r="QPY63" s="255"/>
      <c r="QPZ63" s="255"/>
      <c r="QQA63" s="255"/>
      <c r="QQB63" s="255"/>
      <c r="QQC63" s="255"/>
      <c r="QQD63" s="255"/>
      <c r="QQE63" s="255"/>
      <c r="QQF63" s="255"/>
      <c r="QQG63" s="255"/>
      <c r="QQH63" s="255"/>
      <c r="QQI63" s="255"/>
      <c r="QQJ63" s="255"/>
      <c r="QQK63" s="255"/>
      <c r="QQL63" s="255"/>
      <c r="QQM63" s="255"/>
      <c r="QQN63" s="255"/>
      <c r="QQO63" s="255"/>
      <c r="QQP63" s="255"/>
      <c r="QQQ63" s="255"/>
      <c r="QQR63" s="255"/>
      <c r="QQS63" s="255"/>
      <c r="QQT63" s="255"/>
      <c r="QQU63" s="255"/>
      <c r="QQV63" s="255"/>
      <c r="QQW63" s="255"/>
      <c r="QQX63" s="255"/>
      <c r="QQY63" s="255"/>
      <c r="QQZ63" s="255"/>
      <c r="QRA63" s="255"/>
      <c r="QRB63" s="255"/>
      <c r="QRC63" s="255"/>
      <c r="QRD63" s="255"/>
      <c r="QRE63" s="255"/>
      <c r="QRF63" s="255"/>
      <c r="QRG63" s="255"/>
      <c r="QRH63" s="255"/>
      <c r="QRI63" s="255"/>
      <c r="QRJ63" s="255"/>
      <c r="QRK63" s="255"/>
      <c r="QRL63" s="255"/>
      <c r="QRM63" s="255"/>
      <c r="QRN63" s="255"/>
      <c r="QRO63" s="255"/>
      <c r="QRP63" s="255"/>
      <c r="QRQ63" s="255"/>
      <c r="QRR63" s="255"/>
      <c r="QRS63" s="255"/>
      <c r="QRT63" s="255"/>
      <c r="QRU63" s="255"/>
      <c r="QRV63" s="255"/>
      <c r="QRW63" s="255"/>
      <c r="QRX63" s="255"/>
      <c r="QRY63" s="255"/>
      <c r="QRZ63" s="255"/>
      <c r="QSA63" s="255"/>
      <c r="QSB63" s="255"/>
      <c r="QSC63" s="255"/>
      <c r="QSD63" s="255"/>
      <c r="QSE63" s="255"/>
      <c r="QSF63" s="255"/>
      <c r="QSG63" s="255"/>
      <c r="QSH63" s="255"/>
      <c r="QSI63" s="255"/>
      <c r="QSJ63" s="255"/>
      <c r="QSK63" s="255"/>
      <c r="QSL63" s="255"/>
      <c r="QSM63" s="255"/>
      <c r="QSN63" s="255"/>
      <c r="QSO63" s="255"/>
      <c r="QSP63" s="255"/>
      <c r="QSQ63" s="255"/>
      <c r="QSR63" s="255"/>
      <c r="QSS63" s="255"/>
      <c r="QST63" s="255"/>
      <c r="QSU63" s="255"/>
      <c r="QSV63" s="255"/>
      <c r="QSW63" s="255"/>
      <c r="QSX63" s="255"/>
      <c r="QSY63" s="255"/>
      <c r="QSZ63" s="255"/>
      <c r="QTA63" s="255"/>
      <c r="QTB63" s="255"/>
      <c r="QTC63" s="255"/>
      <c r="QTD63" s="255"/>
      <c r="QTE63" s="255"/>
      <c r="QTF63" s="255"/>
      <c r="QTG63" s="255"/>
      <c r="QTH63" s="255"/>
      <c r="QTI63" s="255"/>
      <c r="QTJ63" s="255"/>
      <c r="QTK63" s="255"/>
      <c r="QTL63" s="255"/>
      <c r="QTM63" s="255"/>
      <c r="QTN63" s="255"/>
      <c r="QTO63" s="255"/>
      <c r="QTP63" s="255"/>
      <c r="QTQ63" s="255"/>
      <c r="QTR63" s="255"/>
      <c r="QTS63" s="255"/>
      <c r="QTT63" s="255"/>
      <c r="QTU63" s="255"/>
      <c r="QTV63" s="255"/>
      <c r="QTW63" s="255"/>
      <c r="QTX63" s="255"/>
      <c r="QTY63" s="255"/>
      <c r="QTZ63" s="255"/>
      <c r="QUA63" s="255"/>
      <c r="QUB63" s="255"/>
      <c r="QUC63" s="255"/>
      <c r="QUD63" s="255"/>
      <c r="QUE63" s="255"/>
      <c r="QUF63" s="255"/>
      <c r="QUG63" s="255"/>
      <c r="QUH63" s="255"/>
      <c r="QUI63" s="255"/>
      <c r="QUJ63" s="255"/>
      <c r="QUK63" s="255"/>
      <c r="QUL63" s="255"/>
      <c r="QUM63" s="255"/>
      <c r="QUN63" s="255"/>
      <c r="QUO63" s="255"/>
      <c r="QUP63" s="255"/>
      <c r="QUQ63" s="255"/>
      <c r="QUR63" s="255"/>
      <c r="QUS63" s="255"/>
      <c r="QUT63" s="255"/>
      <c r="QUU63" s="255"/>
      <c r="QUV63" s="255"/>
      <c r="QUW63" s="255"/>
      <c r="QUX63" s="255"/>
      <c r="QUY63" s="255"/>
      <c r="QUZ63" s="255"/>
      <c r="QVA63" s="255"/>
      <c r="QVB63" s="255"/>
      <c r="QVC63" s="255"/>
      <c r="QVD63" s="255"/>
      <c r="QVE63" s="255"/>
      <c r="QVF63" s="255"/>
      <c r="QVG63" s="255"/>
      <c r="QVH63" s="255"/>
      <c r="QVI63" s="255"/>
      <c r="QVJ63" s="255"/>
      <c r="QVK63" s="255"/>
      <c r="QVL63" s="255"/>
      <c r="QVM63" s="255"/>
      <c r="QVN63" s="255"/>
      <c r="QVO63" s="255"/>
      <c r="QVP63" s="255"/>
      <c r="QVQ63" s="255"/>
      <c r="QVR63" s="255"/>
      <c r="QVS63" s="255"/>
      <c r="QVT63" s="255"/>
      <c r="QVU63" s="255"/>
      <c r="QVV63" s="255"/>
      <c r="QVW63" s="255"/>
      <c r="QVX63" s="255"/>
      <c r="QVY63" s="255"/>
      <c r="QVZ63" s="255"/>
      <c r="QWA63" s="255"/>
      <c r="QWB63" s="255"/>
      <c r="QWC63" s="255"/>
      <c r="QWD63" s="255"/>
      <c r="QWE63" s="255"/>
      <c r="QWF63" s="255"/>
      <c r="QWG63" s="255"/>
      <c r="QWH63" s="255"/>
      <c r="QWI63" s="255"/>
      <c r="QWJ63" s="255"/>
      <c r="QWK63" s="255"/>
      <c r="QWL63" s="255"/>
      <c r="QWM63" s="255"/>
      <c r="QWN63" s="255"/>
      <c r="QWO63" s="255"/>
      <c r="QWP63" s="255"/>
      <c r="QWQ63" s="255"/>
      <c r="QWR63" s="255"/>
      <c r="QWS63" s="255"/>
      <c r="QWT63" s="255"/>
      <c r="QWU63" s="255"/>
      <c r="QWV63" s="255"/>
      <c r="QWW63" s="255"/>
      <c r="QWX63" s="255"/>
      <c r="QWY63" s="255"/>
      <c r="QWZ63" s="255"/>
      <c r="QXA63" s="255"/>
      <c r="QXB63" s="255"/>
      <c r="QXC63" s="255"/>
      <c r="QXD63" s="255"/>
      <c r="QXE63" s="255"/>
      <c r="QXF63" s="255"/>
      <c r="QXG63" s="255"/>
      <c r="QXH63" s="255"/>
      <c r="QXI63" s="255"/>
      <c r="QXJ63" s="255"/>
      <c r="QXK63" s="255"/>
      <c r="QXL63" s="255"/>
      <c r="QXM63" s="255"/>
      <c r="QXN63" s="255"/>
      <c r="QXO63" s="255"/>
      <c r="QXP63" s="255"/>
      <c r="QXQ63" s="255"/>
      <c r="QXR63" s="255"/>
      <c r="QXS63" s="255"/>
      <c r="QXT63" s="255"/>
      <c r="QXU63" s="255"/>
      <c r="QXV63" s="255"/>
      <c r="QXW63" s="255"/>
      <c r="QXX63" s="255"/>
      <c r="QXY63" s="255"/>
      <c r="QXZ63" s="255"/>
      <c r="QYA63" s="255"/>
      <c r="QYB63" s="255"/>
      <c r="QYC63" s="255"/>
      <c r="QYD63" s="255"/>
      <c r="QYE63" s="255"/>
      <c r="QYF63" s="255"/>
      <c r="QYG63" s="255"/>
      <c r="QYH63" s="255"/>
      <c r="QYI63" s="255"/>
      <c r="QYJ63" s="255"/>
      <c r="QYK63" s="255"/>
      <c r="QYL63" s="255"/>
      <c r="QYM63" s="255"/>
      <c r="QYN63" s="255"/>
      <c r="QYO63" s="255"/>
      <c r="QYP63" s="255"/>
      <c r="QYQ63" s="255"/>
      <c r="QYR63" s="255"/>
      <c r="QYS63" s="255"/>
      <c r="QYT63" s="255"/>
      <c r="QYU63" s="255"/>
      <c r="QYV63" s="255"/>
      <c r="QYW63" s="255"/>
      <c r="QYX63" s="255"/>
      <c r="QYY63" s="255"/>
      <c r="QYZ63" s="255"/>
      <c r="QZA63" s="255"/>
      <c r="QZB63" s="255"/>
      <c r="QZC63" s="255"/>
      <c r="QZD63" s="255"/>
      <c r="QZE63" s="255"/>
      <c r="QZF63" s="255"/>
      <c r="QZG63" s="255"/>
      <c r="QZH63" s="255"/>
      <c r="QZI63" s="255"/>
      <c r="QZJ63" s="255"/>
      <c r="QZK63" s="255"/>
      <c r="QZL63" s="255"/>
      <c r="QZM63" s="255"/>
      <c r="QZN63" s="255"/>
      <c r="QZO63" s="255"/>
      <c r="QZP63" s="255"/>
      <c r="QZQ63" s="255"/>
      <c r="QZR63" s="255"/>
      <c r="QZS63" s="255"/>
      <c r="QZT63" s="255"/>
      <c r="QZU63" s="255"/>
      <c r="QZV63" s="255"/>
      <c r="QZW63" s="255"/>
      <c r="QZX63" s="255"/>
      <c r="QZY63" s="255"/>
      <c r="QZZ63" s="255"/>
      <c r="RAA63" s="255"/>
      <c r="RAB63" s="255"/>
      <c r="RAC63" s="255"/>
      <c r="RAD63" s="255"/>
      <c r="RAE63" s="255"/>
      <c r="RAF63" s="255"/>
      <c r="RAG63" s="255"/>
      <c r="RAH63" s="255"/>
      <c r="RAI63" s="255"/>
      <c r="RAJ63" s="255"/>
      <c r="RAK63" s="255"/>
      <c r="RAL63" s="255"/>
      <c r="RAM63" s="255"/>
      <c r="RAN63" s="255"/>
      <c r="RAO63" s="255"/>
      <c r="RAP63" s="255"/>
      <c r="RAQ63" s="255"/>
      <c r="RAR63" s="255"/>
      <c r="RAS63" s="255"/>
      <c r="RAT63" s="255"/>
      <c r="RAU63" s="255"/>
      <c r="RAV63" s="255"/>
      <c r="RAW63" s="255"/>
      <c r="RAX63" s="255"/>
      <c r="RAY63" s="255"/>
      <c r="RAZ63" s="255"/>
      <c r="RBA63" s="255"/>
      <c r="RBB63" s="255"/>
      <c r="RBC63" s="255"/>
      <c r="RBD63" s="255"/>
      <c r="RBE63" s="255"/>
      <c r="RBF63" s="255"/>
      <c r="RBG63" s="255"/>
      <c r="RBH63" s="255"/>
      <c r="RBI63" s="255"/>
      <c r="RBJ63" s="255"/>
      <c r="RBK63" s="255"/>
      <c r="RBL63" s="255"/>
      <c r="RBM63" s="255"/>
      <c r="RBN63" s="255"/>
      <c r="RBO63" s="255"/>
      <c r="RBP63" s="255"/>
      <c r="RBQ63" s="255"/>
      <c r="RBR63" s="255"/>
      <c r="RBS63" s="255"/>
      <c r="RBT63" s="255"/>
      <c r="RBU63" s="255"/>
      <c r="RBV63" s="255"/>
      <c r="RBW63" s="255"/>
      <c r="RBX63" s="255"/>
      <c r="RBY63" s="255"/>
      <c r="RBZ63" s="255"/>
      <c r="RCA63" s="255"/>
      <c r="RCB63" s="255"/>
      <c r="RCC63" s="255"/>
      <c r="RCD63" s="255"/>
      <c r="RCE63" s="255"/>
      <c r="RCF63" s="255"/>
      <c r="RCG63" s="255"/>
      <c r="RCH63" s="255"/>
      <c r="RCI63" s="255"/>
      <c r="RCJ63" s="255"/>
      <c r="RCK63" s="255"/>
      <c r="RCL63" s="255"/>
      <c r="RCM63" s="255"/>
      <c r="RCN63" s="255"/>
      <c r="RCO63" s="255"/>
      <c r="RCP63" s="255"/>
      <c r="RCQ63" s="255"/>
      <c r="RCR63" s="255"/>
      <c r="RCS63" s="255"/>
      <c r="RCT63" s="255"/>
      <c r="RCU63" s="255"/>
      <c r="RCV63" s="255"/>
      <c r="RCW63" s="255"/>
      <c r="RCX63" s="255"/>
      <c r="RCY63" s="255"/>
      <c r="RCZ63" s="255"/>
      <c r="RDA63" s="255"/>
      <c r="RDB63" s="255"/>
      <c r="RDC63" s="255"/>
      <c r="RDD63" s="255"/>
      <c r="RDE63" s="255"/>
      <c r="RDF63" s="255"/>
      <c r="RDG63" s="255"/>
      <c r="RDH63" s="255"/>
      <c r="RDI63" s="255"/>
      <c r="RDJ63" s="255"/>
      <c r="RDK63" s="255"/>
      <c r="RDL63" s="255"/>
      <c r="RDM63" s="255"/>
      <c r="RDN63" s="255"/>
      <c r="RDO63" s="255"/>
      <c r="RDP63" s="255"/>
      <c r="RDQ63" s="255"/>
      <c r="RDR63" s="255"/>
      <c r="RDS63" s="255"/>
      <c r="RDT63" s="255"/>
      <c r="RDU63" s="255"/>
      <c r="RDV63" s="255"/>
      <c r="RDW63" s="255"/>
      <c r="RDX63" s="255"/>
      <c r="RDY63" s="255"/>
      <c r="RDZ63" s="255"/>
      <c r="REA63" s="255"/>
      <c r="REB63" s="255"/>
      <c r="REC63" s="255"/>
      <c r="RED63" s="255"/>
      <c r="REE63" s="255"/>
      <c r="REF63" s="255"/>
      <c r="REG63" s="255"/>
      <c r="REH63" s="255"/>
      <c r="REI63" s="255"/>
      <c r="REJ63" s="255"/>
      <c r="REK63" s="255"/>
      <c r="REL63" s="255"/>
      <c r="REM63" s="255"/>
      <c r="REN63" s="255"/>
      <c r="REO63" s="255"/>
      <c r="REP63" s="255"/>
      <c r="REQ63" s="255"/>
      <c r="RER63" s="255"/>
      <c r="RES63" s="255"/>
      <c r="RET63" s="255"/>
      <c r="REU63" s="255"/>
      <c r="REV63" s="255"/>
      <c r="REW63" s="255"/>
      <c r="REX63" s="255"/>
      <c r="REY63" s="255"/>
      <c r="REZ63" s="255"/>
      <c r="RFA63" s="255"/>
      <c r="RFB63" s="255"/>
      <c r="RFC63" s="255"/>
      <c r="RFD63" s="255"/>
      <c r="RFE63" s="255"/>
      <c r="RFF63" s="255"/>
      <c r="RFG63" s="255"/>
      <c r="RFH63" s="255"/>
      <c r="RFI63" s="255"/>
      <c r="RFJ63" s="255"/>
      <c r="RFK63" s="255"/>
      <c r="RFL63" s="255"/>
      <c r="RFM63" s="255"/>
      <c r="RFN63" s="255"/>
      <c r="RFO63" s="255"/>
      <c r="RFP63" s="255"/>
      <c r="RFQ63" s="255"/>
      <c r="RFR63" s="255"/>
      <c r="RFS63" s="255"/>
      <c r="RFT63" s="255"/>
      <c r="RFU63" s="255"/>
      <c r="RFV63" s="255"/>
      <c r="RFW63" s="255"/>
      <c r="RFX63" s="255"/>
      <c r="RFY63" s="255"/>
      <c r="RFZ63" s="255"/>
      <c r="RGA63" s="255"/>
      <c r="RGB63" s="255"/>
      <c r="RGC63" s="255"/>
      <c r="RGD63" s="255"/>
      <c r="RGE63" s="255"/>
      <c r="RGF63" s="255"/>
      <c r="RGG63" s="255"/>
      <c r="RGH63" s="255"/>
      <c r="RGI63" s="255"/>
      <c r="RGJ63" s="255"/>
      <c r="RGK63" s="255"/>
      <c r="RGL63" s="255"/>
      <c r="RGM63" s="255"/>
      <c r="RGN63" s="255"/>
      <c r="RGO63" s="255"/>
      <c r="RGP63" s="255"/>
      <c r="RGQ63" s="255"/>
      <c r="RGR63" s="255"/>
      <c r="RGS63" s="255"/>
      <c r="RGT63" s="255"/>
      <c r="RGU63" s="255"/>
      <c r="RGV63" s="255"/>
      <c r="RGW63" s="255"/>
      <c r="RGX63" s="255"/>
      <c r="RGY63" s="255"/>
      <c r="RGZ63" s="255"/>
      <c r="RHA63" s="255"/>
      <c r="RHB63" s="255"/>
      <c r="RHC63" s="255"/>
      <c r="RHD63" s="255"/>
      <c r="RHE63" s="255"/>
      <c r="RHF63" s="255"/>
      <c r="RHG63" s="255"/>
      <c r="RHH63" s="255"/>
      <c r="RHI63" s="255"/>
      <c r="RHJ63" s="255"/>
      <c r="RHK63" s="255"/>
      <c r="RHL63" s="255"/>
      <c r="RHM63" s="255"/>
      <c r="RHN63" s="255"/>
      <c r="RHO63" s="255"/>
      <c r="RHP63" s="255"/>
      <c r="RHQ63" s="255"/>
      <c r="RHR63" s="255"/>
      <c r="RHS63" s="255"/>
      <c r="RHT63" s="255"/>
      <c r="RHU63" s="255"/>
      <c r="RHV63" s="255"/>
      <c r="RHW63" s="255"/>
      <c r="RHX63" s="255"/>
      <c r="RHY63" s="255"/>
      <c r="RHZ63" s="255"/>
      <c r="RIA63" s="255"/>
      <c r="RIB63" s="255"/>
      <c r="RIC63" s="255"/>
      <c r="RID63" s="255"/>
      <c r="RIE63" s="255"/>
      <c r="RIF63" s="255"/>
      <c r="RIG63" s="255"/>
      <c r="RIH63" s="255"/>
      <c r="RII63" s="255"/>
      <c r="RIJ63" s="255"/>
      <c r="RIK63" s="255"/>
      <c r="RIL63" s="255"/>
      <c r="RIM63" s="255"/>
      <c r="RIN63" s="255"/>
      <c r="RIO63" s="255"/>
      <c r="RIP63" s="255"/>
      <c r="RIQ63" s="255"/>
      <c r="RIR63" s="255"/>
      <c r="RIS63" s="255"/>
      <c r="RIT63" s="255"/>
      <c r="RIU63" s="255"/>
      <c r="RIV63" s="255"/>
      <c r="RIW63" s="255"/>
      <c r="RIX63" s="255"/>
      <c r="RIY63" s="255"/>
      <c r="RIZ63" s="255"/>
      <c r="RJA63" s="255"/>
      <c r="RJB63" s="255"/>
      <c r="RJC63" s="255"/>
      <c r="RJD63" s="255"/>
      <c r="RJE63" s="255"/>
      <c r="RJF63" s="255"/>
      <c r="RJG63" s="255"/>
      <c r="RJH63" s="255"/>
      <c r="RJI63" s="255"/>
      <c r="RJJ63" s="255"/>
      <c r="RJK63" s="255"/>
      <c r="RJL63" s="255"/>
      <c r="RJM63" s="255"/>
      <c r="RJN63" s="255"/>
      <c r="RJO63" s="255"/>
      <c r="RJP63" s="255"/>
      <c r="RJQ63" s="255"/>
      <c r="RJR63" s="255"/>
      <c r="RJS63" s="255"/>
      <c r="RJT63" s="255"/>
      <c r="RJU63" s="255"/>
      <c r="RJV63" s="255"/>
      <c r="RJW63" s="255"/>
      <c r="RJX63" s="255"/>
      <c r="RJY63" s="255"/>
      <c r="RJZ63" s="255"/>
      <c r="RKA63" s="255"/>
      <c r="RKB63" s="255"/>
      <c r="RKC63" s="255"/>
      <c r="RKD63" s="255"/>
      <c r="RKE63" s="255"/>
      <c r="RKF63" s="255"/>
      <c r="RKG63" s="255"/>
      <c r="RKH63" s="255"/>
      <c r="RKI63" s="255"/>
      <c r="RKJ63" s="255"/>
      <c r="RKK63" s="255"/>
      <c r="RKL63" s="255"/>
      <c r="RKM63" s="255"/>
      <c r="RKN63" s="255"/>
      <c r="RKO63" s="255"/>
      <c r="RKP63" s="255"/>
      <c r="RKQ63" s="255"/>
      <c r="RKR63" s="255"/>
      <c r="RKS63" s="255"/>
      <c r="RKT63" s="255"/>
      <c r="RKU63" s="255"/>
      <c r="RKV63" s="255"/>
      <c r="RKW63" s="255"/>
      <c r="RKX63" s="255"/>
      <c r="RKY63" s="255"/>
      <c r="RKZ63" s="255"/>
      <c r="RLA63" s="255"/>
      <c r="RLB63" s="255"/>
      <c r="RLC63" s="255"/>
      <c r="RLD63" s="255"/>
      <c r="RLE63" s="255"/>
      <c r="RLF63" s="255"/>
      <c r="RLG63" s="255"/>
      <c r="RLH63" s="255"/>
      <c r="RLI63" s="255"/>
      <c r="RLJ63" s="255"/>
      <c r="RLK63" s="255"/>
      <c r="RLL63" s="255"/>
      <c r="RLM63" s="255"/>
      <c r="RLN63" s="255"/>
      <c r="RLO63" s="255"/>
      <c r="RLP63" s="255"/>
      <c r="RLQ63" s="255"/>
      <c r="RLR63" s="255"/>
      <c r="RLS63" s="255"/>
      <c r="RLT63" s="255"/>
      <c r="RLU63" s="255"/>
      <c r="RLV63" s="255"/>
      <c r="RLW63" s="255"/>
      <c r="RLX63" s="255"/>
      <c r="RLY63" s="255"/>
      <c r="RLZ63" s="255"/>
      <c r="RMA63" s="255"/>
      <c r="RMB63" s="255"/>
      <c r="RMC63" s="255"/>
      <c r="RMD63" s="255"/>
      <c r="RME63" s="255"/>
      <c r="RMF63" s="255"/>
      <c r="RMG63" s="255"/>
      <c r="RMH63" s="255"/>
      <c r="RMI63" s="255"/>
      <c r="RMJ63" s="255"/>
      <c r="RMK63" s="255"/>
      <c r="RML63" s="255"/>
      <c r="RMM63" s="255"/>
      <c r="RMN63" s="255"/>
      <c r="RMO63" s="255"/>
      <c r="RMP63" s="255"/>
      <c r="RMQ63" s="255"/>
      <c r="RMR63" s="255"/>
      <c r="RMS63" s="255"/>
      <c r="RMT63" s="255"/>
      <c r="RMU63" s="255"/>
      <c r="RMV63" s="255"/>
      <c r="RMW63" s="255"/>
      <c r="RMX63" s="255"/>
      <c r="RMY63" s="255"/>
      <c r="RMZ63" s="255"/>
      <c r="RNA63" s="255"/>
      <c r="RNB63" s="255"/>
      <c r="RNC63" s="255"/>
      <c r="RND63" s="255"/>
      <c r="RNE63" s="255"/>
      <c r="RNF63" s="255"/>
      <c r="RNG63" s="255"/>
      <c r="RNH63" s="255"/>
      <c r="RNI63" s="255"/>
      <c r="RNJ63" s="255"/>
      <c r="RNK63" s="255"/>
      <c r="RNL63" s="255"/>
      <c r="RNM63" s="255"/>
      <c r="RNN63" s="255"/>
      <c r="RNO63" s="255"/>
      <c r="RNP63" s="255"/>
      <c r="RNQ63" s="255"/>
      <c r="RNR63" s="255"/>
      <c r="RNS63" s="255"/>
      <c r="RNT63" s="255"/>
      <c r="RNU63" s="255"/>
      <c r="RNV63" s="255"/>
      <c r="RNW63" s="255"/>
      <c r="RNX63" s="255"/>
      <c r="RNY63" s="255"/>
      <c r="RNZ63" s="255"/>
      <c r="ROA63" s="255"/>
      <c r="ROB63" s="255"/>
      <c r="ROC63" s="255"/>
      <c r="ROD63" s="255"/>
      <c r="ROE63" s="255"/>
      <c r="ROF63" s="255"/>
      <c r="ROG63" s="255"/>
      <c r="ROH63" s="255"/>
      <c r="ROI63" s="255"/>
      <c r="ROJ63" s="255"/>
      <c r="ROK63" s="255"/>
      <c r="ROL63" s="255"/>
      <c r="ROM63" s="255"/>
      <c r="RON63" s="255"/>
      <c r="ROO63" s="255"/>
      <c r="ROP63" s="255"/>
      <c r="ROQ63" s="255"/>
      <c r="ROR63" s="255"/>
      <c r="ROS63" s="255"/>
      <c r="ROT63" s="255"/>
      <c r="ROU63" s="255"/>
      <c r="ROV63" s="255"/>
      <c r="ROW63" s="255"/>
      <c r="ROX63" s="255"/>
      <c r="ROY63" s="255"/>
      <c r="ROZ63" s="255"/>
      <c r="RPA63" s="255"/>
      <c r="RPB63" s="255"/>
      <c r="RPC63" s="255"/>
      <c r="RPD63" s="255"/>
      <c r="RPE63" s="255"/>
      <c r="RPF63" s="255"/>
      <c r="RPG63" s="255"/>
      <c r="RPH63" s="255"/>
      <c r="RPI63" s="255"/>
      <c r="RPJ63" s="255"/>
      <c r="RPK63" s="255"/>
      <c r="RPL63" s="255"/>
      <c r="RPM63" s="255"/>
      <c r="RPN63" s="255"/>
      <c r="RPO63" s="255"/>
      <c r="RPP63" s="255"/>
      <c r="RPQ63" s="255"/>
      <c r="RPR63" s="255"/>
      <c r="RPS63" s="255"/>
      <c r="RPT63" s="255"/>
      <c r="RPU63" s="255"/>
      <c r="RPV63" s="255"/>
      <c r="RPW63" s="255"/>
      <c r="RPX63" s="255"/>
      <c r="RPY63" s="255"/>
      <c r="RPZ63" s="255"/>
      <c r="RQA63" s="255"/>
      <c r="RQB63" s="255"/>
      <c r="RQC63" s="255"/>
      <c r="RQD63" s="255"/>
      <c r="RQE63" s="255"/>
      <c r="RQF63" s="255"/>
      <c r="RQG63" s="255"/>
      <c r="RQH63" s="255"/>
      <c r="RQI63" s="255"/>
      <c r="RQJ63" s="255"/>
      <c r="RQK63" s="255"/>
      <c r="RQL63" s="255"/>
      <c r="RQM63" s="255"/>
      <c r="RQN63" s="255"/>
      <c r="RQO63" s="255"/>
      <c r="RQP63" s="255"/>
      <c r="RQQ63" s="255"/>
      <c r="RQR63" s="255"/>
      <c r="RQS63" s="255"/>
      <c r="RQT63" s="255"/>
      <c r="RQU63" s="255"/>
      <c r="RQV63" s="255"/>
      <c r="RQW63" s="255"/>
      <c r="RQX63" s="255"/>
      <c r="RQY63" s="255"/>
      <c r="RQZ63" s="255"/>
      <c r="RRA63" s="255"/>
      <c r="RRB63" s="255"/>
      <c r="RRC63" s="255"/>
      <c r="RRD63" s="255"/>
      <c r="RRE63" s="255"/>
      <c r="RRF63" s="255"/>
      <c r="RRG63" s="255"/>
      <c r="RRH63" s="255"/>
      <c r="RRI63" s="255"/>
      <c r="RRJ63" s="255"/>
      <c r="RRK63" s="255"/>
      <c r="RRL63" s="255"/>
      <c r="RRM63" s="255"/>
      <c r="RRN63" s="255"/>
      <c r="RRO63" s="255"/>
      <c r="RRP63" s="255"/>
      <c r="RRQ63" s="255"/>
      <c r="RRR63" s="255"/>
      <c r="RRS63" s="255"/>
      <c r="RRT63" s="255"/>
      <c r="RRU63" s="255"/>
      <c r="RRV63" s="255"/>
      <c r="RRW63" s="255"/>
      <c r="RRX63" s="255"/>
      <c r="RRY63" s="255"/>
      <c r="RRZ63" s="255"/>
      <c r="RSA63" s="255"/>
      <c r="RSB63" s="255"/>
      <c r="RSC63" s="255"/>
      <c r="RSD63" s="255"/>
      <c r="RSE63" s="255"/>
      <c r="RSF63" s="255"/>
      <c r="RSG63" s="255"/>
      <c r="RSH63" s="255"/>
      <c r="RSI63" s="255"/>
      <c r="RSJ63" s="255"/>
      <c r="RSK63" s="255"/>
      <c r="RSL63" s="255"/>
      <c r="RSM63" s="255"/>
      <c r="RSN63" s="255"/>
      <c r="RSO63" s="255"/>
      <c r="RSP63" s="255"/>
      <c r="RSQ63" s="255"/>
      <c r="RSR63" s="255"/>
      <c r="RSS63" s="255"/>
      <c r="RST63" s="255"/>
      <c r="RSU63" s="255"/>
      <c r="RSV63" s="255"/>
      <c r="RSW63" s="255"/>
      <c r="RSX63" s="255"/>
      <c r="RSY63" s="255"/>
      <c r="RSZ63" s="255"/>
      <c r="RTA63" s="255"/>
      <c r="RTB63" s="255"/>
      <c r="RTC63" s="255"/>
      <c r="RTD63" s="255"/>
      <c r="RTE63" s="255"/>
      <c r="RTF63" s="255"/>
      <c r="RTG63" s="255"/>
      <c r="RTH63" s="255"/>
      <c r="RTI63" s="255"/>
      <c r="RTJ63" s="255"/>
      <c r="RTK63" s="255"/>
      <c r="RTL63" s="255"/>
      <c r="RTM63" s="255"/>
      <c r="RTN63" s="255"/>
      <c r="RTO63" s="255"/>
      <c r="RTP63" s="255"/>
      <c r="RTQ63" s="255"/>
      <c r="RTR63" s="255"/>
      <c r="RTS63" s="255"/>
      <c r="RTT63" s="255"/>
      <c r="RTU63" s="255"/>
      <c r="RTV63" s="255"/>
      <c r="RTW63" s="255"/>
      <c r="RTX63" s="255"/>
      <c r="RTY63" s="255"/>
      <c r="RTZ63" s="255"/>
      <c r="RUA63" s="255"/>
      <c r="RUB63" s="255"/>
      <c r="RUC63" s="255"/>
      <c r="RUD63" s="255"/>
      <c r="RUE63" s="255"/>
      <c r="RUF63" s="255"/>
      <c r="RUG63" s="255"/>
      <c r="RUH63" s="255"/>
      <c r="RUI63" s="255"/>
      <c r="RUJ63" s="255"/>
      <c r="RUK63" s="255"/>
      <c r="RUL63" s="255"/>
      <c r="RUM63" s="255"/>
      <c r="RUN63" s="255"/>
      <c r="RUO63" s="255"/>
      <c r="RUP63" s="255"/>
      <c r="RUQ63" s="255"/>
      <c r="RUR63" s="255"/>
      <c r="RUS63" s="255"/>
      <c r="RUT63" s="255"/>
      <c r="RUU63" s="255"/>
      <c r="RUV63" s="255"/>
      <c r="RUW63" s="255"/>
      <c r="RUX63" s="255"/>
      <c r="RUY63" s="255"/>
      <c r="RUZ63" s="255"/>
      <c r="RVA63" s="255"/>
      <c r="RVB63" s="255"/>
      <c r="RVC63" s="255"/>
      <c r="RVD63" s="255"/>
      <c r="RVE63" s="255"/>
      <c r="RVF63" s="255"/>
      <c r="RVG63" s="255"/>
      <c r="RVH63" s="255"/>
      <c r="RVI63" s="255"/>
      <c r="RVJ63" s="255"/>
      <c r="RVK63" s="255"/>
      <c r="RVL63" s="255"/>
      <c r="RVM63" s="255"/>
      <c r="RVN63" s="255"/>
      <c r="RVO63" s="255"/>
      <c r="RVP63" s="255"/>
      <c r="RVQ63" s="255"/>
      <c r="RVR63" s="255"/>
      <c r="RVS63" s="255"/>
      <c r="RVT63" s="255"/>
      <c r="RVU63" s="255"/>
      <c r="RVV63" s="255"/>
      <c r="RVW63" s="255"/>
      <c r="RVX63" s="255"/>
      <c r="RVY63" s="255"/>
      <c r="RVZ63" s="255"/>
      <c r="RWA63" s="255"/>
      <c r="RWB63" s="255"/>
      <c r="RWC63" s="255"/>
      <c r="RWD63" s="255"/>
      <c r="RWE63" s="255"/>
      <c r="RWF63" s="255"/>
      <c r="RWG63" s="255"/>
      <c r="RWH63" s="255"/>
      <c r="RWI63" s="255"/>
      <c r="RWJ63" s="255"/>
      <c r="RWK63" s="255"/>
      <c r="RWL63" s="255"/>
      <c r="RWM63" s="255"/>
      <c r="RWN63" s="255"/>
      <c r="RWO63" s="255"/>
      <c r="RWP63" s="255"/>
      <c r="RWQ63" s="255"/>
      <c r="RWR63" s="255"/>
      <c r="RWS63" s="255"/>
      <c r="RWT63" s="255"/>
      <c r="RWU63" s="255"/>
      <c r="RWV63" s="255"/>
      <c r="RWW63" s="255"/>
      <c r="RWX63" s="255"/>
      <c r="RWY63" s="255"/>
      <c r="RWZ63" s="255"/>
      <c r="RXA63" s="255"/>
      <c r="RXB63" s="255"/>
      <c r="RXC63" s="255"/>
      <c r="RXD63" s="255"/>
      <c r="RXE63" s="255"/>
      <c r="RXF63" s="255"/>
      <c r="RXG63" s="255"/>
      <c r="RXH63" s="255"/>
      <c r="RXI63" s="255"/>
      <c r="RXJ63" s="255"/>
      <c r="RXK63" s="255"/>
      <c r="RXL63" s="255"/>
      <c r="RXM63" s="255"/>
      <c r="RXN63" s="255"/>
      <c r="RXO63" s="255"/>
      <c r="RXP63" s="255"/>
      <c r="RXQ63" s="255"/>
      <c r="RXR63" s="255"/>
      <c r="RXS63" s="255"/>
      <c r="RXT63" s="255"/>
      <c r="RXU63" s="255"/>
      <c r="RXV63" s="255"/>
      <c r="RXW63" s="255"/>
      <c r="RXX63" s="255"/>
      <c r="RXY63" s="255"/>
      <c r="RXZ63" s="255"/>
      <c r="RYA63" s="255"/>
      <c r="RYB63" s="255"/>
      <c r="RYC63" s="255"/>
      <c r="RYD63" s="255"/>
      <c r="RYE63" s="255"/>
      <c r="RYF63" s="255"/>
      <c r="RYG63" s="255"/>
      <c r="RYH63" s="255"/>
      <c r="RYI63" s="255"/>
      <c r="RYJ63" s="255"/>
      <c r="RYK63" s="255"/>
      <c r="RYL63" s="255"/>
      <c r="RYM63" s="255"/>
      <c r="RYN63" s="255"/>
      <c r="RYO63" s="255"/>
      <c r="RYP63" s="255"/>
      <c r="RYQ63" s="255"/>
      <c r="RYR63" s="255"/>
      <c r="RYS63" s="255"/>
      <c r="RYT63" s="255"/>
      <c r="RYU63" s="255"/>
      <c r="RYV63" s="255"/>
      <c r="RYW63" s="255"/>
      <c r="RYX63" s="255"/>
      <c r="RYY63" s="255"/>
      <c r="RYZ63" s="255"/>
      <c r="RZA63" s="255"/>
      <c r="RZB63" s="255"/>
      <c r="RZC63" s="255"/>
      <c r="RZD63" s="255"/>
      <c r="RZE63" s="255"/>
      <c r="RZF63" s="255"/>
      <c r="RZG63" s="255"/>
      <c r="RZH63" s="255"/>
      <c r="RZI63" s="255"/>
      <c r="RZJ63" s="255"/>
      <c r="RZK63" s="255"/>
      <c r="RZL63" s="255"/>
      <c r="RZM63" s="255"/>
      <c r="RZN63" s="255"/>
      <c r="RZO63" s="255"/>
      <c r="RZP63" s="255"/>
      <c r="RZQ63" s="255"/>
      <c r="RZR63" s="255"/>
      <c r="RZS63" s="255"/>
      <c r="RZT63" s="255"/>
      <c r="RZU63" s="255"/>
      <c r="RZV63" s="255"/>
      <c r="RZW63" s="255"/>
      <c r="RZX63" s="255"/>
      <c r="RZY63" s="255"/>
      <c r="RZZ63" s="255"/>
      <c r="SAA63" s="255"/>
      <c r="SAB63" s="255"/>
      <c r="SAC63" s="255"/>
      <c r="SAD63" s="255"/>
      <c r="SAE63" s="255"/>
      <c r="SAF63" s="255"/>
      <c r="SAG63" s="255"/>
      <c r="SAH63" s="255"/>
      <c r="SAI63" s="255"/>
      <c r="SAJ63" s="255"/>
      <c r="SAK63" s="255"/>
      <c r="SAL63" s="255"/>
      <c r="SAM63" s="255"/>
      <c r="SAN63" s="255"/>
      <c r="SAO63" s="255"/>
      <c r="SAP63" s="255"/>
      <c r="SAQ63" s="255"/>
      <c r="SAR63" s="255"/>
      <c r="SAS63" s="255"/>
      <c r="SAT63" s="255"/>
      <c r="SAU63" s="255"/>
      <c r="SAV63" s="255"/>
      <c r="SAW63" s="255"/>
      <c r="SAX63" s="255"/>
      <c r="SAY63" s="255"/>
      <c r="SAZ63" s="255"/>
      <c r="SBA63" s="255"/>
      <c r="SBB63" s="255"/>
      <c r="SBC63" s="255"/>
      <c r="SBD63" s="255"/>
      <c r="SBE63" s="255"/>
      <c r="SBF63" s="255"/>
      <c r="SBG63" s="255"/>
      <c r="SBH63" s="255"/>
      <c r="SBI63" s="255"/>
      <c r="SBJ63" s="255"/>
      <c r="SBK63" s="255"/>
      <c r="SBL63" s="255"/>
      <c r="SBM63" s="255"/>
      <c r="SBN63" s="255"/>
      <c r="SBO63" s="255"/>
      <c r="SBP63" s="255"/>
      <c r="SBQ63" s="255"/>
      <c r="SBR63" s="255"/>
      <c r="SBS63" s="255"/>
      <c r="SBT63" s="255"/>
      <c r="SBU63" s="255"/>
      <c r="SBV63" s="255"/>
      <c r="SBW63" s="255"/>
      <c r="SBX63" s="255"/>
      <c r="SBY63" s="255"/>
      <c r="SBZ63" s="255"/>
      <c r="SCA63" s="255"/>
      <c r="SCB63" s="255"/>
      <c r="SCC63" s="255"/>
      <c r="SCD63" s="255"/>
      <c r="SCE63" s="255"/>
      <c r="SCF63" s="255"/>
      <c r="SCG63" s="255"/>
      <c r="SCH63" s="255"/>
      <c r="SCI63" s="255"/>
      <c r="SCJ63" s="255"/>
      <c r="SCK63" s="255"/>
      <c r="SCL63" s="255"/>
      <c r="SCM63" s="255"/>
      <c r="SCN63" s="255"/>
      <c r="SCO63" s="255"/>
      <c r="SCP63" s="255"/>
      <c r="SCQ63" s="255"/>
      <c r="SCR63" s="255"/>
      <c r="SCS63" s="255"/>
      <c r="SCT63" s="255"/>
      <c r="SCU63" s="255"/>
      <c r="SCV63" s="255"/>
      <c r="SCW63" s="255"/>
      <c r="SCX63" s="255"/>
      <c r="SCY63" s="255"/>
      <c r="SCZ63" s="255"/>
      <c r="SDA63" s="255"/>
      <c r="SDB63" s="255"/>
      <c r="SDC63" s="255"/>
      <c r="SDD63" s="255"/>
      <c r="SDE63" s="255"/>
      <c r="SDF63" s="255"/>
      <c r="SDG63" s="255"/>
      <c r="SDH63" s="255"/>
      <c r="SDI63" s="255"/>
      <c r="SDJ63" s="255"/>
      <c r="SDK63" s="255"/>
      <c r="SDL63" s="255"/>
      <c r="SDM63" s="255"/>
      <c r="SDN63" s="255"/>
      <c r="SDO63" s="255"/>
      <c r="SDP63" s="255"/>
      <c r="SDQ63" s="255"/>
      <c r="SDR63" s="255"/>
      <c r="SDS63" s="255"/>
      <c r="SDT63" s="255"/>
      <c r="SDU63" s="255"/>
      <c r="SDV63" s="255"/>
      <c r="SDW63" s="255"/>
      <c r="SDX63" s="255"/>
      <c r="SDY63" s="255"/>
      <c r="SDZ63" s="255"/>
      <c r="SEA63" s="255"/>
      <c r="SEB63" s="255"/>
      <c r="SEC63" s="255"/>
      <c r="SED63" s="255"/>
      <c r="SEE63" s="255"/>
      <c r="SEF63" s="255"/>
      <c r="SEG63" s="255"/>
      <c r="SEH63" s="255"/>
      <c r="SEI63" s="255"/>
      <c r="SEJ63" s="255"/>
      <c r="SEK63" s="255"/>
      <c r="SEL63" s="255"/>
      <c r="SEM63" s="255"/>
      <c r="SEN63" s="255"/>
      <c r="SEO63" s="255"/>
      <c r="SEP63" s="255"/>
      <c r="SEQ63" s="255"/>
      <c r="SER63" s="255"/>
      <c r="SES63" s="255"/>
      <c r="SET63" s="255"/>
      <c r="SEU63" s="255"/>
      <c r="SEV63" s="255"/>
      <c r="SEW63" s="255"/>
      <c r="SEX63" s="255"/>
      <c r="SEY63" s="255"/>
      <c r="SEZ63" s="255"/>
      <c r="SFA63" s="255"/>
      <c r="SFB63" s="255"/>
      <c r="SFC63" s="255"/>
      <c r="SFD63" s="255"/>
      <c r="SFE63" s="255"/>
      <c r="SFF63" s="255"/>
      <c r="SFG63" s="255"/>
      <c r="SFH63" s="255"/>
      <c r="SFI63" s="255"/>
      <c r="SFJ63" s="255"/>
      <c r="SFK63" s="255"/>
      <c r="SFL63" s="255"/>
      <c r="SFM63" s="255"/>
      <c r="SFN63" s="255"/>
      <c r="SFO63" s="255"/>
      <c r="SFP63" s="255"/>
      <c r="SFQ63" s="255"/>
      <c r="SFR63" s="255"/>
      <c r="SFS63" s="255"/>
      <c r="SFT63" s="255"/>
      <c r="SFU63" s="255"/>
      <c r="SFV63" s="255"/>
      <c r="SFW63" s="255"/>
      <c r="SFX63" s="255"/>
      <c r="SFY63" s="255"/>
      <c r="SFZ63" s="255"/>
      <c r="SGA63" s="255"/>
      <c r="SGB63" s="255"/>
      <c r="SGC63" s="255"/>
      <c r="SGD63" s="255"/>
      <c r="SGE63" s="255"/>
      <c r="SGF63" s="255"/>
      <c r="SGG63" s="255"/>
      <c r="SGH63" s="255"/>
      <c r="SGI63" s="255"/>
      <c r="SGJ63" s="255"/>
      <c r="SGK63" s="255"/>
      <c r="SGL63" s="255"/>
      <c r="SGM63" s="255"/>
      <c r="SGN63" s="255"/>
      <c r="SGO63" s="255"/>
      <c r="SGP63" s="255"/>
      <c r="SGQ63" s="255"/>
      <c r="SGR63" s="255"/>
      <c r="SGS63" s="255"/>
      <c r="SGT63" s="255"/>
      <c r="SGU63" s="255"/>
      <c r="SGV63" s="255"/>
      <c r="SGW63" s="255"/>
      <c r="SGX63" s="255"/>
      <c r="SGY63" s="255"/>
      <c r="SGZ63" s="255"/>
      <c r="SHA63" s="255"/>
      <c r="SHB63" s="255"/>
      <c r="SHC63" s="255"/>
      <c r="SHD63" s="255"/>
      <c r="SHE63" s="255"/>
      <c r="SHF63" s="255"/>
      <c r="SHG63" s="255"/>
      <c r="SHH63" s="255"/>
      <c r="SHI63" s="255"/>
      <c r="SHJ63" s="255"/>
      <c r="SHK63" s="255"/>
      <c r="SHL63" s="255"/>
      <c r="SHM63" s="255"/>
      <c r="SHN63" s="255"/>
      <c r="SHO63" s="255"/>
      <c r="SHP63" s="255"/>
      <c r="SHQ63" s="255"/>
      <c r="SHR63" s="255"/>
      <c r="SHS63" s="255"/>
      <c r="SHT63" s="255"/>
      <c r="SHU63" s="255"/>
      <c r="SHV63" s="255"/>
      <c r="SHW63" s="255"/>
      <c r="SHX63" s="255"/>
      <c r="SHY63" s="255"/>
      <c r="SHZ63" s="255"/>
      <c r="SIA63" s="255"/>
      <c r="SIB63" s="255"/>
      <c r="SIC63" s="255"/>
      <c r="SID63" s="255"/>
      <c r="SIE63" s="255"/>
      <c r="SIF63" s="255"/>
      <c r="SIG63" s="255"/>
      <c r="SIH63" s="255"/>
      <c r="SII63" s="255"/>
      <c r="SIJ63" s="255"/>
      <c r="SIK63" s="255"/>
      <c r="SIL63" s="255"/>
      <c r="SIM63" s="255"/>
      <c r="SIN63" s="255"/>
      <c r="SIO63" s="255"/>
      <c r="SIP63" s="255"/>
      <c r="SIQ63" s="255"/>
      <c r="SIR63" s="255"/>
      <c r="SIS63" s="255"/>
      <c r="SIT63" s="255"/>
      <c r="SIU63" s="255"/>
      <c r="SIV63" s="255"/>
      <c r="SIW63" s="255"/>
      <c r="SIX63" s="255"/>
      <c r="SIY63" s="255"/>
      <c r="SIZ63" s="255"/>
      <c r="SJA63" s="255"/>
      <c r="SJB63" s="255"/>
      <c r="SJC63" s="255"/>
      <c r="SJD63" s="255"/>
      <c r="SJE63" s="255"/>
      <c r="SJF63" s="255"/>
      <c r="SJG63" s="255"/>
      <c r="SJH63" s="255"/>
      <c r="SJI63" s="255"/>
      <c r="SJJ63" s="255"/>
      <c r="SJK63" s="255"/>
      <c r="SJL63" s="255"/>
      <c r="SJM63" s="255"/>
      <c r="SJN63" s="255"/>
      <c r="SJO63" s="255"/>
      <c r="SJP63" s="255"/>
      <c r="SJQ63" s="255"/>
      <c r="SJR63" s="255"/>
      <c r="SJS63" s="255"/>
      <c r="SJT63" s="255"/>
      <c r="SJU63" s="255"/>
      <c r="SJV63" s="255"/>
      <c r="SJW63" s="255"/>
      <c r="SJX63" s="255"/>
      <c r="SJY63" s="255"/>
      <c r="SJZ63" s="255"/>
      <c r="SKA63" s="255"/>
      <c r="SKB63" s="255"/>
      <c r="SKC63" s="255"/>
      <c r="SKD63" s="255"/>
      <c r="SKE63" s="255"/>
      <c r="SKF63" s="255"/>
      <c r="SKG63" s="255"/>
      <c r="SKH63" s="255"/>
      <c r="SKI63" s="255"/>
      <c r="SKJ63" s="255"/>
      <c r="SKK63" s="255"/>
      <c r="SKL63" s="255"/>
      <c r="SKM63" s="255"/>
      <c r="SKN63" s="255"/>
      <c r="SKO63" s="255"/>
      <c r="SKP63" s="255"/>
      <c r="SKQ63" s="255"/>
      <c r="SKR63" s="255"/>
      <c r="SKS63" s="255"/>
      <c r="SKT63" s="255"/>
      <c r="SKU63" s="255"/>
      <c r="SKV63" s="255"/>
      <c r="SKW63" s="255"/>
      <c r="SKX63" s="255"/>
      <c r="SKY63" s="255"/>
      <c r="SKZ63" s="255"/>
      <c r="SLA63" s="255"/>
      <c r="SLB63" s="255"/>
      <c r="SLC63" s="255"/>
      <c r="SLD63" s="255"/>
      <c r="SLE63" s="255"/>
      <c r="SLF63" s="255"/>
      <c r="SLG63" s="255"/>
      <c r="SLH63" s="255"/>
      <c r="SLI63" s="255"/>
      <c r="SLJ63" s="255"/>
      <c r="SLK63" s="255"/>
      <c r="SLL63" s="255"/>
      <c r="SLM63" s="255"/>
      <c r="SLN63" s="255"/>
      <c r="SLO63" s="255"/>
      <c r="SLP63" s="255"/>
      <c r="SLQ63" s="255"/>
      <c r="SLR63" s="255"/>
      <c r="SLS63" s="255"/>
      <c r="SLT63" s="255"/>
      <c r="SLU63" s="255"/>
      <c r="SLV63" s="255"/>
      <c r="SLW63" s="255"/>
      <c r="SLX63" s="255"/>
      <c r="SLY63" s="255"/>
      <c r="SLZ63" s="255"/>
      <c r="SMA63" s="255"/>
      <c r="SMB63" s="255"/>
      <c r="SMC63" s="255"/>
      <c r="SMD63" s="255"/>
      <c r="SME63" s="255"/>
      <c r="SMF63" s="255"/>
      <c r="SMG63" s="255"/>
      <c r="SMH63" s="255"/>
      <c r="SMI63" s="255"/>
      <c r="SMJ63" s="255"/>
      <c r="SMK63" s="255"/>
      <c r="SML63" s="255"/>
      <c r="SMM63" s="255"/>
      <c r="SMN63" s="255"/>
      <c r="SMO63" s="255"/>
      <c r="SMP63" s="255"/>
      <c r="SMQ63" s="255"/>
      <c r="SMR63" s="255"/>
      <c r="SMS63" s="255"/>
      <c r="SMT63" s="255"/>
      <c r="SMU63" s="255"/>
      <c r="SMV63" s="255"/>
      <c r="SMW63" s="255"/>
      <c r="SMX63" s="255"/>
      <c r="SMY63" s="255"/>
      <c r="SMZ63" s="255"/>
      <c r="SNA63" s="255"/>
      <c r="SNB63" s="255"/>
      <c r="SNC63" s="255"/>
      <c r="SND63" s="255"/>
      <c r="SNE63" s="255"/>
      <c r="SNF63" s="255"/>
      <c r="SNG63" s="255"/>
      <c r="SNH63" s="255"/>
      <c r="SNI63" s="255"/>
      <c r="SNJ63" s="255"/>
      <c r="SNK63" s="255"/>
      <c r="SNL63" s="255"/>
      <c r="SNM63" s="255"/>
      <c r="SNN63" s="255"/>
      <c r="SNO63" s="255"/>
      <c r="SNP63" s="255"/>
      <c r="SNQ63" s="255"/>
      <c r="SNR63" s="255"/>
      <c r="SNS63" s="255"/>
      <c r="SNT63" s="255"/>
      <c r="SNU63" s="255"/>
      <c r="SNV63" s="255"/>
      <c r="SNW63" s="255"/>
      <c r="SNX63" s="255"/>
      <c r="SNY63" s="255"/>
      <c r="SNZ63" s="255"/>
      <c r="SOA63" s="255"/>
      <c r="SOB63" s="255"/>
      <c r="SOC63" s="255"/>
      <c r="SOD63" s="255"/>
      <c r="SOE63" s="255"/>
      <c r="SOF63" s="255"/>
      <c r="SOG63" s="255"/>
      <c r="SOH63" s="255"/>
      <c r="SOI63" s="255"/>
      <c r="SOJ63" s="255"/>
      <c r="SOK63" s="255"/>
      <c r="SOL63" s="255"/>
      <c r="SOM63" s="255"/>
      <c r="SON63" s="255"/>
      <c r="SOO63" s="255"/>
      <c r="SOP63" s="255"/>
      <c r="SOQ63" s="255"/>
      <c r="SOR63" s="255"/>
      <c r="SOS63" s="255"/>
      <c r="SOT63" s="255"/>
      <c r="SOU63" s="255"/>
      <c r="SOV63" s="255"/>
      <c r="SOW63" s="255"/>
      <c r="SOX63" s="255"/>
      <c r="SOY63" s="255"/>
      <c r="SOZ63" s="255"/>
      <c r="SPA63" s="255"/>
      <c r="SPB63" s="255"/>
      <c r="SPC63" s="255"/>
      <c r="SPD63" s="255"/>
      <c r="SPE63" s="255"/>
      <c r="SPF63" s="255"/>
      <c r="SPG63" s="255"/>
      <c r="SPH63" s="255"/>
      <c r="SPI63" s="255"/>
      <c r="SPJ63" s="255"/>
      <c r="SPK63" s="255"/>
      <c r="SPL63" s="255"/>
      <c r="SPM63" s="255"/>
      <c r="SPN63" s="255"/>
      <c r="SPO63" s="255"/>
      <c r="SPP63" s="255"/>
      <c r="SPQ63" s="255"/>
      <c r="SPR63" s="255"/>
      <c r="SPS63" s="255"/>
      <c r="SPT63" s="255"/>
      <c r="SPU63" s="255"/>
      <c r="SPV63" s="255"/>
      <c r="SPW63" s="255"/>
      <c r="SPX63" s="255"/>
      <c r="SPY63" s="255"/>
      <c r="SPZ63" s="255"/>
      <c r="SQA63" s="255"/>
      <c r="SQB63" s="255"/>
      <c r="SQC63" s="255"/>
      <c r="SQD63" s="255"/>
      <c r="SQE63" s="255"/>
      <c r="SQF63" s="255"/>
      <c r="SQG63" s="255"/>
      <c r="SQH63" s="255"/>
      <c r="SQI63" s="255"/>
      <c r="SQJ63" s="255"/>
      <c r="SQK63" s="255"/>
      <c r="SQL63" s="255"/>
      <c r="SQM63" s="255"/>
      <c r="SQN63" s="255"/>
      <c r="SQO63" s="255"/>
      <c r="SQP63" s="255"/>
      <c r="SQQ63" s="255"/>
      <c r="SQR63" s="255"/>
      <c r="SQS63" s="255"/>
      <c r="SQT63" s="255"/>
      <c r="SQU63" s="255"/>
      <c r="SQV63" s="255"/>
      <c r="SQW63" s="255"/>
      <c r="SQX63" s="255"/>
      <c r="SQY63" s="255"/>
      <c r="SQZ63" s="255"/>
      <c r="SRA63" s="255"/>
      <c r="SRB63" s="255"/>
      <c r="SRC63" s="255"/>
      <c r="SRD63" s="255"/>
      <c r="SRE63" s="255"/>
      <c r="SRF63" s="255"/>
      <c r="SRG63" s="255"/>
      <c r="SRH63" s="255"/>
      <c r="SRI63" s="255"/>
      <c r="SRJ63" s="255"/>
      <c r="SRK63" s="255"/>
      <c r="SRL63" s="255"/>
      <c r="SRM63" s="255"/>
      <c r="SRN63" s="255"/>
      <c r="SRO63" s="255"/>
      <c r="SRP63" s="255"/>
      <c r="SRQ63" s="255"/>
      <c r="SRR63" s="255"/>
      <c r="SRS63" s="255"/>
      <c r="SRT63" s="255"/>
      <c r="SRU63" s="255"/>
      <c r="SRV63" s="255"/>
      <c r="SRW63" s="255"/>
      <c r="SRX63" s="255"/>
      <c r="SRY63" s="255"/>
      <c r="SRZ63" s="255"/>
      <c r="SSA63" s="255"/>
      <c r="SSB63" s="255"/>
      <c r="SSC63" s="255"/>
      <c r="SSD63" s="255"/>
      <c r="SSE63" s="255"/>
      <c r="SSF63" s="255"/>
      <c r="SSG63" s="255"/>
      <c r="SSH63" s="255"/>
      <c r="SSI63" s="255"/>
      <c r="SSJ63" s="255"/>
      <c r="SSK63" s="255"/>
      <c r="SSL63" s="255"/>
      <c r="SSM63" s="255"/>
      <c r="SSN63" s="255"/>
      <c r="SSO63" s="255"/>
      <c r="SSP63" s="255"/>
      <c r="SSQ63" s="255"/>
      <c r="SSR63" s="255"/>
      <c r="SSS63" s="255"/>
      <c r="SST63" s="255"/>
      <c r="SSU63" s="255"/>
      <c r="SSV63" s="255"/>
      <c r="SSW63" s="255"/>
      <c r="SSX63" s="255"/>
      <c r="SSY63" s="255"/>
      <c r="SSZ63" s="255"/>
      <c r="STA63" s="255"/>
      <c r="STB63" s="255"/>
      <c r="STC63" s="255"/>
      <c r="STD63" s="255"/>
      <c r="STE63" s="255"/>
      <c r="STF63" s="255"/>
      <c r="STG63" s="255"/>
      <c r="STH63" s="255"/>
      <c r="STI63" s="255"/>
      <c r="STJ63" s="255"/>
      <c r="STK63" s="255"/>
      <c r="STL63" s="255"/>
      <c r="STM63" s="255"/>
      <c r="STN63" s="255"/>
      <c r="STO63" s="255"/>
      <c r="STP63" s="255"/>
      <c r="STQ63" s="255"/>
      <c r="STR63" s="255"/>
      <c r="STS63" s="255"/>
      <c r="STT63" s="255"/>
      <c r="STU63" s="255"/>
      <c r="STV63" s="255"/>
      <c r="STW63" s="255"/>
      <c r="STX63" s="255"/>
      <c r="STY63" s="255"/>
      <c r="STZ63" s="255"/>
      <c r="SUA63" s="255"/>
      <c r="SUB63" s="255"/>
      <c r="SUC63" s="255"/>
      <c r="SUD63" s="255"/>
      <c r="SUE63" s="255"/>
      <c r="SUF63" s="255"/>
      <c r="SUG63" s="255"/>
      <c r="SUH63" s="255"/>
      <c r="SUI63" s="255"/>
      <c r="SUJ63" s="255"/>
      <c r="SUK63" s="255"/>
      <c r="SUL63" s="255"/>
      <c r="SUM63" s="255"/>
      <c r="SUN63" s="255"/>
      <c r="SUO63" s="255"/>
      <c r="SUP63" s="255"/>
      <c r="SUQ63" s="255"/>
      <c r="SUR63" s="255"/>
      <c r="SUS63" s="255"/>
      <c r="SUT63" s="255"/>
      <c r="SUU63" s="255"/>
      <c r="SUV63" s="255"/>
      <c r="SUW63" s="255"/>
      <c r="SUX63" s="255"/>
      <c r="SUY63" s="255"/>
      <c r="SUZ63" s="255"/>
      <c r="SVA63" s="255"/>
      <c r="SVB63" s="255"/>
      <c r="SVC63" s="255"/>
      <c r="SVD63" s="255"/>
      <c r="SVE63" s="255"/>
      <c r="SVF63" s="255"/>
      <c r="SVG63" s="255"/>
      <c r="SVH63" s="255"/>
      <c r="SVI63" s="255"/>
      <c r="SVJ63" s="255"/>
      <c r="SVK63" s="255"/>
      <c r="SVL63" s="255"/>
      <c r="SVM63" s="255"/>
      <c r="SVN63" s="255"/>
      <c r="SVO63" s="255"/>
      <c r="SVP63" s="255"/>
      <c r="SVQ63" s="255"/>
      <c r="SVR63" s="255"/>
      <c r="SVS63" s="255"/>
      <c r="SVT63" s="255"/>
      <c r="SVU63" s="255"/>
      <c r="SVV63" s="255"/>
      <c r="SVW63" s="255"/>
      <c r="SVX63" s="255"/>
      <c r="SVY63" s="255"/>
      <c r="SVZ63" s="255"/>
      <c r="SWA63" s="255"/>
      <c r="SWB63" s="255"/>
      <c r="SWC63" s="255"/>
      <c r="SWD63" s="255"/>
      <c r="SWE63" s="255"/>
      <c r="SWF63" s="255"/>
      <c r="SWG63" s="255"/>
      <c r="SWH63" s="255"/>
      <c r="SWI63" s="255"/>
      <c r="SWJ63" s="255"/>
      <c r="SWK63" s="255"/>
      <c r="SWL63" s="255"/>
      <c r="SWM63" s="255"/>
      <c r="SWN63" s="255"/>
      <c r="SWO63" s="255"/>
      <c r="SWP63" s="255"/>
      <c r="SWQ63" s="255"/>
      <c r="SWR63" s="255"/>
      <c r="SWS63" s="255"/>
      <c r="SWT63" s="255"/>
      <c r="SWU63" s="255"/>
      <c r="SWV63" s="255"/>
      <c r="SWW63" s="255"/>
      <c r="SWX63" s="255"/>
      <c r="SWY63" s="255"/>
      <c r="SWZ63" s="255"/>
      <c r="SXA63" s="255"/>
      <c r="SXB63" s="255"/>
      <c r="SXC63" s="255"/>
      <c r="SXD63" s="255"/>
      <c r="SXE63" s="255"/>
      <c r="SXF63" s="255"/>
      <c r="SXG63" s="255"/>
      <c r="SXH63" s="255"/>
      <c r="SXI63" s="255"/>
      <c r="SXJ63" s="255"/>
      <c r="SXK63" s="255"/>
      <c r="SXL63" s="255"/>
      <c r="SXM63" s="255"/>
      <c r="SXN63" s="255"/>
      <c r="SXO63" s="255"/>
      <c r="SXP63" s="255"/>
      <c r="SXQ63" s="255"/>
      <c r="SXR63" s="255"/>
      <c r="SXS63" s="255"/>
      <c r="SXT63" s="255"/>
      <c r="SXU63" s="255"/>
      <c r="SXV63" s="255"/>
      <c r="SXW63" s="255"/>
      <c r="SXX63" s="255"/>
      <c r="SXY63" s="255"/>
      <c r="SXZ63" s="255"/>
      <c r="SYA63" s="255"/>
      <c r="SYB63" s="255"/>
      <c r="SYC63" s="255"/>
      <c r="SYD63" s="255"/>
      <c r="SYE63" s="255"/>
      <c r="SYF63" s="255"/>
      <c r="SYG63" s="255"/>
      <c r="SYH63" s="255"/>
      <c r="SYI63" s="255"/>
      <c r="SYJ63" s="255"/>
      <c r="SYK63" s="255"/>
      <c r="SYL63" s="255"/>
      <c r="SYM63" s="255"/>
      <c r="SYN63" s="255"/>
      <c r="SYO63" s="255"/>
      <c r="SYP63" s="255"/>
      <c r="SYQ63" s="255"/>
      <c r="SYR63" s="255"/>
      <c r="SYS63" s="255"/>
      <c r="SYT63" s="255"/>
      <c r="SYU63" s="255"/>
      <c r="SYV63" s="255"/>
      <c r="SYW63" s="255"/>
      <c r="SYX63" s="255"/>
      <c r="SYY63" s="255"/>
      <c r="SYZ63" s="255"/>
      <c r="SZA63" s="255"/>
      <c r="SZB63" s="255"/>
      <c r="SZC63" s="255"/>
      <c r="SZD63" s="255"/>
      <c r="SZE63" s="255"/>
      <c r="SZF63" s="255"/>
      <c r="SZG63" s="255"/>
      <c r="SZH63" s="255"/>
      <c r="SZI63" s="255"/>
      <c r="SZJ63" s="255"/>
      <c r="SZK63" s="255"/>
      <c r="SZL63" s="255"/>
      <c r="SZM63" s="255"/>
      <c r="SZN63" s="255"/>
      <c r="SZO63" s="255"/>
      <c r="SZP63" s="255"/>
      <c r="SZQ63" s="255"/>
      <c r="SZR63" s="255"/>
      <c r="SZS63" s="255"/>
      <c r="SZT63" s="255"/>
      <c r="SZU63" s="255"/>
      <c r="SZV63" s="255"/>
      <c r="SZW63" s="255"/>
      <c r="SZX63" s="255"/>
      <c r="SZY63" s="255"/>
      <c r="SZZ63" s="255"/>
      <c r="TAA63" s="255"/>
      <c r="TAB63" s="255"/>
      <c r="TAC63" s="255"/>
      <c r="TAD63" s="255"/>
      <c r="TAE63" s="255"/>
      <c r="TAF63" s="255"/>
      <c r="TAG63" s="255"/>
      <c r="TAH63" s="255"/>
      <c r="TAI63" s="255"/>
      <c r="TAJ63" s="255"/>
      <c r="TAK63" s="255"/>
      <c r="TAL63" s="255"/>
      <c r="TAM63" s="255"/>
      <c r="TAN63" s="255"/>
      <c r="TAO63" s="255"/>
      <c r="TAP63" s="255"/>
      <c r="TAQ63" s="255"/>
      <c r="TAR63" s="255"/>
      <c r="TAS63" s="255"/>
      <c r="TAT63" s="255"/>
      <c r="TAU63" s="255"/>
      <c r="TAV63" s="255"/>
      <c r="TAW63" s="255"/>
      <c r="TAX63" s="255"/>
      <c r="TAY63" s="255"/>
      <c r="TAZ63" s="255"/>
      <c r="TBA63" s="255"/>
      <c r="TBB63" s="255"/>
      <c r="TBC63" s="255"/>
      <c r="TBD63" s="255"/>
      <c r="TBE63" s="255"/>
      <c r="TBF63" s="255"/>
      <c r="TBG63" s="255"/>
      <c r="TBH63" s="255"/>
      <c r="TBI63" s="255"/>
      <c r="TBJ63" s="255"/>
      <c r="TBK63" s="255"/>
      <c r="TBL63" s="255"/>
      <c r="TBM63" s="255"/>
      <c r="TBN63" s="255"/>
      <c r="TBO63" s="255"/>
      <c r="TBP63" s="255"/>
      <c r="TBQ63" s="255"/>
      <c r="TBR63" s="255"/>
      <c r="TBS63" s="255"/>
      <c r="TBT63" s="255"/>
      <c r="TBU63" s="255"/>
      <c r="TBV63" s="255"/>
      <c r="TBW63" s="255"/>
      <c r="TBX63" s="255"/>
      <c r="TBY63" s="255"/>
      <c r="TBZ63" s="255"/>
      <c r="TCA63" s="255"/>
      <c r="TCB63" s="255"/>
      <c r="TCC63" s="255"/>
      <c r="TCD63" s="255"/>
      <c r="TCE63" s="255"/>
      <c r="TCF63" s="255"/>
      <c r="TCG63" s="255"/>
      <c r="TCH63" s="255"/>
      <c r="TCI63" s="255"/>
      <c r="TCJ63" s="255"/>
      <c r="TCK63" s="255"/>
      <c r="TCL63" s="255"/>
      <c r="TCM63" s="255"/>
      <c r="TCN63" s="255"/>
      <c r="TCO63" s="255"/>
      <c r="TCP63" s="255"/>
      <c r="TCQ63" s="255"/>
      <c r="TCR63" s="255"/>
      <c r="TCS63" s="255"/>
      <c r="TCT63" s="255"/>
      <c r="TCU63" s="255"/>
      <c r="TCV63" s="255"/>
      <c r="TCW63" s="255"/>
      <c r="TCX63" s="255"/>
      <c r="TCY63" s="255"/>
      <c r="TCZ63" s="255"/>
      <c r="TDA63" s="255"/>
      <c r="TDB63" s="255"/>
      <c r="TDC63" s="255"/>
      <c r="TDD63" s="255"/>
      <c r="TDE63" s="255"/>
      <c r="TDF63" s="255"/>
      <c r="TDG63" s="255"/>
      <c r="TDH63" s="255"/>
      <c r="TDI63" s="255"/>
      <c r="TDJ63" s="255"/>
      <c r="TDK63" s="255"/>
      <c r="TDL63" s="255"/>
      <c r="TDM63" s="255"/>
      <c r="TDN63" s="255"/>
      <c r="TDO63" s="255"/>
      <c r="TDP63" s="255"/>
      <c r="TDQ63" s="255"/>
      <c r="TDR63" s="255"/>
      <c r="TDS63" s="255"/>
      <c r="TDT63" s="255"/>
      <c r="TDU63" s="255"/>
      <c r="TDV63" s="255"/>
      <c r="TDW63" s="255"/>
      <c r="TDX63" s="255"/>
      <c r="TDY63" s="255"/>
      <c r="TDZ63" s="255"/>
      <c r="TEA63" s="255"/>
      <c r="TEB63" s="255"/>
      <c r="TEC63" s="255"/>
      <c r="TED63" s="255"/>
      <c r="TEE63" s="255"/>
      <c r="TEF63" s="255"/>
      <c r="TEG63" s="255"/>
      <c r="TEH63" s="255"/>
      <c r="TEI63" s="255"/>
      <c r="TEJ63" s="255"/>
      <c r="TEK63" s="255"/>
      <c r="TEL63" s="255"/>
      <c r="TEM63" s="255"/>
      <c r="TEN63" s="255"/>
      <c r="TEO63" s="255"/>
      <c r="TEP63" s="255"/>
      <c r="TEQ63" s="255"/>
      <c r="TER63" s="255"/>
      <c r="TES63" s="255"/>
      <c r="TET63" s="255"/>
      <c r="TEU63" s="255"/>
      <c r="TEV63" s="255"/>
      <c r="TEW63" s="255"/>
      <c r="TEX63" s="255"/>
      <c r="TEY63" s="255"/>
      <c r="TEZ63" s="255"/>
      <c r="TFA63" s="255"/>
      <c r="TFB63" s="255"/>
      <c r="TFC63" s="255"/>
      <c r="TFD63" s="255"/>
      <c r="TFE63" s="255"/>
      <c r="TFF63" s="255"/>
      <c r="TFG63" s="255"/>
      <c r="TFH63" s="255"/>
      <c r="TFI63" s="255"/>
      <c r="TFJ63" s="255"/>
      <c r="TFK63" s="255"/>
      <c r="TFL63" s="255"/>
      <c r="TFM63" s="255"/>
      <c r="TFN63" s="255"/>
      <c r="TFO63" s="255"/>
      <c r="TFP63" s="255"/>
      <c r="TFQ63" s="255"/>
      <c r="TFR63" s="255"/>
      <c r="TFS63" s="255"/>
      <c r="TFT63" s="255"/>
      <c r="TFU63" s="255"/>
      <c r="TFV63" s="255"/>
      <c r="TFW63" s="255"/>
      <c r="TFX63" s="255"/>
      <c r="TFY63" s="255"/>
      <c r="TFZ63" s="255"/>
      <c r="TGA63" s="255"/>
      <c r="TGB63" s="255"/>
      <c r="TGC63" s="255"/>
      <c r="TGD63" s="255"/>
      <c r="TGE63" s="255"/>
      <c r="TGF63" s="255"/>
      <c r="TGG63" s="255"/>
      <c r="TGH63" s="255"/>
      <c r="TGI63" s="255"/>
      <c r="TGJ63" s="255"/>
      <c r="TGK63" s="255"/>
      <c r="TGL63" s="255"/>
      <c r="TGM63" s="255"/>
      <c r="TGN63" s="255"/>
      <c r="TGO63" s="255"/>
      <c r="TGP63" s="255"/>
      <c r="TGQ63" s="255"/>
      <c r="TGR63" s="255"/>
      <c r="TGS63" s="255"/>
      <c r="TGT63" s="255"/>
      <c r="TGU63" s="255"/>
      <c r="TGV63" s="255"/>
      <c r="TGW63" s="255"/>
      <c r="TGX63" s="255"/>
      <c r="TGY63" s="255"/>
      <c r="TGZ63" s="255"/>
      <c r="THA63" s="255"/>
      <c r="THB63" s="255"/>
      <c r="THC63" s="255"/>
      <c r="THD63" s="255"/>
      <c r="THE63" s="255"/>
      <c r="THF63" s="255"/>
      <c r="THG63" s="255"/>
      <c r="THH63" s="255"/>
      <c r="THI63" s="255"/>
      <c r="THJ63" s="255"/>
      <c r="THK63" s="255"/>
      <c r="THL63" s="255"/>
      <c r="THM63" s="255"/>
      <c r="THN63" s="255"/>
      <c r="THO63" s="255"/>
      <c r="THP63" s="255"/>
      <c r="THQ63" s="255"/>
      <c r="THR63" s="255"/>
      <c r="THS63" s="255"/>
      <c r="THT63" s="255"/>
      <c r="THU63" s="255"/>
      <c r="THV63" s="255"/>
      <c r="THW63" s="255"/>
      <c r="THX63" s="255"/>
      <c r="THY63" s="255"/>
      <c r="THZ63" s="255"/>
      <c r="TIA63" s="255"/>
      <c r="TIB63" s="255"/>
      <c r="TIC63" s="255"/>
      <c r="TID63" s="255"/>
      <c r="TIE63" s="255"/>
      <c r="TIF63" s="255"/>
      <c r="TIG63" s="255"/>
      <c r="TIH63" s="255"/>
      <c r="TII63" s="255"/>
      <c r="TIJ63" s="255"/>
      <c r="TIK63" s="255"/>
      <c r="TIL63" s="255"/>
      <c r="TIM63" s="255"/>
      <c r="TIN63" s="255"/>
      <c r="TIO63" s="255"/>
      <c r="TIP63" s="255"/>
      <c r="TIQ63" s="255"/>
      <c r="TIR63" s="255"/>
      <c r="TIS63" s="255"/>
      <c r="TIT63" s="255"/>
      <c r="TIU63" s="255"/>
      <c r="TIV63" s="255"/>
      <c r="TIW63" s="255"/>
      <c r="TIX63" s="255"/>
      <c r="TIY63" s="255"/>
      <c r="TIZ63" s="255"/>
      <c r="TJA63" s="255"/>
      <c r="TJB63" s="255"/>
      <c r="TJC63" s="255"/>
      <c r="TJD63" s="255"/>
      <c r="TJE63" s="255"/>
      <c r="TJF63" s="255"/>
      <c r="TJG63" s="255"/>
      <c r="TJH63" s="255"/>
      <c r="TJI63" s="255"/>
      <c r="TJJ63" s="255"/>
      <c r="TJK63" s="255"/>
      <c r="TJL63" s="255"/>
      <c r="TJM63" s="255"/>
      <c r="TJN63" s="255"/>
      <c r="TJO63" s="255"/>
      <c r="TJP63" s="255"/>
      <c r="TJQ63" s="255"/>
      <c r="TJR63" s="255"/>
      <c r="TJS63" s="255"/>
      <c r="TJT63" s="255"/>
      <c r="TJU63" s="255"/>
      <c r="TJV63" s="255"/>
      <c r="TJW63" s="255"/>
      <c r="TJX63" s="255"/>
      <c r="TJY63" s="255"/>
      <c r="TJZ63" s="255"/>
      <c r="TKA63" s="255"/>
      <c r="TKB63" s="255"/>
      <c r="TKC63" s="255"/>
      <c r="TKD63" s="255"/>
      <c r="TKE63" s="255"/>
      <c r="TKF63" s="255"/>
      <c r="TKG63" s="255"/>
      <c r="TKH63" s="255"/>
      <c r="TKI63" s="255"/>
      <c r="TKJ63" s="255"/>
      <c r="TKK63" s="255"/>
      <c r="TKL63" s="255"/>
      <c r="TKM63" s="255"/>
      <c r="TKN63" s="255"/>
      <c r="TKO63" s="255"/>
      <c r="TKP63" s="255"/>
      <c r="TKQ63" s="255"/>
      <c r="TKR63" s="255"/>
      <c r="TKS63" s="255"/>
      <c r="TKT63" s="255"/>
      <c r="TKU63" s="255"/>
      <c r="TKV63" s="255"/>
      <c r="TKW63" s="255"/>
      <c r="TKX63" s="255"/>
      <c r="TKY63" s="255"/>
      <c r="TKZ63" s="255"/>
      <c r="TLA63" s="255"/>
      <c r="TLB63" s="255"/>
      <c r="TLC63" s="255"/>
      <c r="TLD63" s="255"/>
      <c r="TLE63" s="255"/>
      <c r="TLF63" s="255"/>
      <c r="TLG63" s="255"/>
      <c r="TLH63" s="255"/>
      <c r="TLI63" s="255"/>
      <c r="TLJ63" s="255"/>
      <c r="TLK63" s="255"/>
      <c r="TLL63" s="255"/>
      <c r="TLM63" s="255"/>
      <c r="TLN63" s="255"/>
      <c r="TLO63" s="255"/>
      <c r="TLP63" s="255"/>
      <c r="TLQ63" s="255"/>
      <c r="TLR63" s="255"/>
      <c r="TLS63" s="255"/>
      <c r="TLT63" s="255"/>
      <c r="TLU63" s="255"/>
      <c r="TLV63" s="255"/>
      <c r="TLW63" s="255"/>
      <c r="TLX63" s="255"/>
      <c r="TLY63" s="255"/>
      <c r="TLZ63" s="255"/>
      <c r="TMA63" s="255"/>
      <c r="TMB63" s="255"/>
      <c r="TMC63" s="255"/>
      <c r="TMD63" s="255"/>
      <c r="TME63" s="255"/>
      <c r="TMF63" s="255"/>
      <c r="TMG63" s="255"/>
      <c r="TMH63" s="255"/>
      <c r="TMI63" s="255"/>
      <c r="TMJ63" s="255"/>
      <c r="TMK63" s="255"/>
      <c r="TML63" s="255"/>
      <c r="TMM63" s="255"/>
      <c r="TMN63" s="255"/>
      <c r="TMO63" s="255"/>
      <c r="TMP63" s="255"/>
      <c r="TMQ63" s="255"/>
      <c r="TMR63" s="255"/>
      <c r="TMS63" s="255"/>
      <c r="TMT63" s="255"/>
      <c r="TMU63" s="255"/>
      <c r="TMV63" s="255"/>
      <c r="TMW63" s="255"/>
      <c r="TMX63" s="255"/>
      <c r="TMY63" s="255"/>
      <c r="TMZ63" s="255"/>
      <c r="TNA63" s="255"/>
      <c r="TNB63" s="255"/>
      <c r="TNC63" s="255"/>
      <c r="TND63" s="255"/>
      <c r="TNE63" s="255"/>
      <c r="TNF63" s="255"/>
      <c r="TNG63" s="255"/>
      <c r="TNH63" s="255"/>
      <c r="TNI63" s="255"/>
      <c r="TNJ63" s="255"/>
      <c r="TNK63" s="255"/>
      <c r="TNL63" s="255"/>
      <c r="TNM63" s="255"/>
      <c r="TNN63" s="255"/>
      <c r="TNO63" s="255"/>
      <c r="TNP63" s="255"/>
      <c r="TNQ63" s="255"/>
      <c r="TNR63" s="255"/>
      <c r="TNS63" s="255"/>
      <c r="TNT63" s="255"/>
      <c r="TNU63" s="255"/>
      <c r="TNV63" s="255"/>
      <c r="TNW63" s="255"/>
      <c r="TNX63" s="255"/>
      <c r="TNY63" s="255"/>
      <c r="TNZ63" s="255"/>
      <c r="TOA63" s="255"/>
      <c r="TOB63" s="255"/>
      <c r="TOC63" s="255"/>
      <c r="TOD63" s="255"/>
      <c r="TOE63" s="255"/>
      <c r="TOF63" s="255"/>
      <c r="TOG63" s="255"/>
      <c r="TOH63" s="255"/>
      <c r="TOI63" s="255"/>
      <c r="TOJ63" s="255"/>
      <c r="TOK63" s="255"/>
      <c r="TOL63" s="255"/>
      <c r="TOM63" s="255"/>
      <c r="TON63" s="255"/>
      <c r="TOO63" s="255"/>
      <c r="TOP63" s="255"/>
      <c r="TOQ63" s="255"/>
      <c r="TOR63" s="255"/>
      <c r="TOS63" s="255"/>
      <c r="TOT63" s="255"/>
      <c r="TOU63" s="255"/>
      <c r="TOV63" s="255"/>
      <c r="TOW63" s="255"/>
      <c r="TOX63" s="255"/>
      <c r="TOY63" s="255"/>
      <c r="TOZ63" s="255"/>
      <c r="TPA63" s="255"/>
      <c r="TPB63" s="255"/>
      <c r="TPC63" s="255"/>
      <c r="TPD63" s="255"/>
      <c r="TPE63" s="255"/>
      <c r="TPF63" s="255"/>
      <c r="TPG63" s="255"/>
      <c r="TPH63" s="255"/>
      <c r="TPI63" s="255"/>
      <c r="TPJ63" s="255"/>
      <c r="TPK63" s="255"/>
      <c r="TPL63" s="255"/>
      <c r="TPM63" s="255"/>
      <c r="TPN63" s="255"/>
      <c r="TPO63" s="255"/>
      <c r="TPP63" s="255"/>
      <c r="TPQ63" s="255"/>
      <c r="TPR63" s="255"/>
      <c r="TPS63" s="255"/>
      <c r="TPT63" s="255"/>
      <c r="TPU63" s="255"/>
      <c r="TPV63" s="255"/>
      <c r="TPW63" s="255"/>
      <c r="TPX63" s="255"/>
      <c r="TPY63" s="255"/>
      <c r="TPZ63" s="255"/>
      <c r="TQA63" s="255"/>
      <c r="TQB63" s="255"/>
      <c r="TQC63" s="255"/>
      <c r="TQD63" s="255"/>
      <c r="TQE63" s="255"/>
      <c r="TQF63" s="255"/>
      <c r="TQG63" s="255"/>
      <c r="TQH63" s="255"/>
      <c r="TQI63" s="255"/>
      <c r="TQJ63" s="255"/>
      <c r="TQK63" s="255"/>
      <c r="TQL63" s="255"/>
      <c r="TQM63" s="255"/>
      <c r="TQN63" s="255"/>
      <c r="TQO63" s="255"/>
      <c r="TQP63" s="255"/>
      <c r="TQQ63" s="255"/>
      <c r="TQR63" s="255"/>
      <c r="TQS63" s="255"/>
      <c r="TQT63" s="255"/>
      <c r="TQU63" s="255"/>
      <c r="TQV63" s="255"/>
      <c r="TQW63" s="255"/>
      <c r="TQX63" s="255"/>
      <c r="TQY63" s="255"/>
      <c r="TQZ63" s="255"/>
      <c r="TRA63" s="255"/>
      <c r="TRB63" s="255"/>
      <c r="TRC63" s="255"/>
      <c r="TRD63" s="255"/>
      <c r="TRE63" s="255"/>
      <c r="TRF63" s="255"/>
      <c r="TRG63" s="255"/>
      <c r="TRH63" s="255"/>
      <c r="TRI63" s="255"/>
      <c r="TRJ63" s="255"/>
      <c r="TRK63" s="255"/>
      <c r="TRL63" s="255"/>
      <c r="TRM63" s="255"/>
      <c r="TRN63" s="255"/>
      <c r="TRO63" s="255"/>
      <c r="TRP63" s="255"/>
      <c r="TRQ63" s="255"/>
      <c r="TRR63" s="255"/>
      <c r="TRS63" s="255"/>
      <c r="TRT63" s="255"/>
      <c r="TRU63" s="255"/>
      <c r="TRV63" s="255"/>
      <c r="TRW63" s="255"/>
      <c r="TRX63" s="255"/>
      <c r="TRY63" s="255"/>
      <c r="TRZ63" s="255"/>
      <c r="TSA63" s="255"/>
      <c r="TSB63" s="255"/>
      <c r="TSC63" s="255"/>
      <c r="TSD63" s="255"/>
      <c r="TSE63" s="255"/>
      <c r="TSF63" s="255"/>
      <c r="TSG63" s="255"/>
      <c r="TSH63" s="255"/>
      <c r="TSI63" s="255"/>
      <c r="TSJ63" s="255"/>
      <c r="TSK63" s="255"/>
      <c r="TSL63" s="255"/>
      <c r="TSM63" s="255"/>
      <c r="TSN63" s="255"/>
      <c r="TSO63" s="255"/>
      <c r="TSP63" s="255"/>
      <c r="TSQ63" s="255"/>
      <c r="TSR63" s="255"/>
      <c r="TSS63" s="255"/>
      <c r="TST63" s="255"/>
      <c r="TSU63" s="255"/>
      <c r="TSV63" s="255"/>
      <c r="TSW63" s="255"/>
      <c r="TSX63" s="255"/>
      <c r="TSY63" s="255"/>
      <c r="TSZ63" s="255"/>
      <c r="TTA63" s="255"/>
      <c r="TTB63" s="255"/>
      <c r="TTC63" s="255"/>
      <c r="TTD63" s="255"/>
      <c r="TTE63" s="255"/>
      <c r="TTF63" s="255"/>
      <c r="TTG63" s="255"/>
      <c r="TTH63" s="255"/>
      <c r="TTI63" s="255"/>
      <c r="TTJ63" s="255"/>
      <c r="TTK63" s="255"/>
      <c r="TTL63" s="255"/>
      <c r="TTM63" s="255"/>
      <c r="TTN63" s="255"/>
      <c r="TTO63" s="255"/>
      <c r="TTP63" s="255"/>
      <c r="TTQ63" s="255"/>
      <c r="TTR63" s="255"/>
      <c r="TTS63" s="255"/>
      <c r="TTT63" s="255"/>
      <c r="TTU63" s="255"/>
      <c r="TTV63" s="255"/>
      <c r="TTW63" s="255"/>
      <c r="TTX63" s="255"/>
      <c r="TTY63" s="255"/>
      <c r="TTZ63" s="255"/>
      <c r="TUA63" s="255"/>
      <c r="TUB63" s="255"/>
      <c r="TUC63" s="255"/>
      <c r="TUD63" s="255"/>
      <c r="TUE63" s="255"/>
      <c r="TUF63" s="255"/>
      <c r="TUG63" s="255"/>
      <c r="TUH63" s="255"/>
      <c r="TUI63" s="255"/>
      <c r="TUJ63" s="255"/>
      <c r="TUK63" s="255"/>
      <c r="TUL63" s="255"/>
      <c r="TUM63" s="255"/>
      <c r="TUN63" s="255"/>
      <c r="TUO63" s="255"/>
      <c r="TUP63" s="255"/>
      <c r="TUQ63" s="255"/>
      <c r="TUR63" s="255"/>
      <c r="TUS63" s="255"/>
      <c r="TUT63" s="255"/>
      <c r="TUU63" s="255"/>
      <c r="TUV63" s="255"/>
      <c r="TUW63" s="255"/>
      <c r="TUX63" s="255"/>
      <c r="TUY63" s="255"/>
      <c r="TUZ63" s="255"/>
      <c r="TVA63" s="255"/>
      <c r="TVB63" s="255"/>
      <c r="TVC63" s="255"/>
      <c r="TVD63" s="255"/>
      <c r="TVE63" s="255"/>
      <c r="TVF63" s="255"/>
      <c r="TVG63" s="255"/>
      <c r="TVH63" s="255"/>
      <c r="TVI63" s="255"/>
      <c r="TVJ63" s="255"/>
      <c r="TVK63" s="255"/>
      <c r="TVL63" s="255"/>
      <c r="TVM63" s="255"/>
      <c r="TVN63" s="255"/>
      <c r="TVO63" s="255"/>
      <c r="TVP63" s="255"/>
      <c r="TVQ63" s="255"/>
      <c r="TVR63" s="255"/>
      <c r="TVS63" s="255"/>
      <c r="TVT63" s="255"/>
      <c r="TVU63" s="255"/>
      <c r="TVV63" s="255"/>
      <c r="TVW63" s="255"/>
      <c r="TVX63" s="255"/>
      <c r="TVY63" s="255"/>
      <c r="TVZ63" s="255"/>
      <c r="TWA63" s="255"/>
      <c r="TWB63" s="255"/>
      <c r="TWC63" s="255"/>
      <c r="TWD63" s="255"/>
      <c r="TWE63" s="255"/>
      <c r="TWF63" s="255"/>
      <c r="TWG63" s="255"/>
      <c r="TWH63" s="255"/>
      <c r="TWI63" s="255"/>
      <c r="TWJ63" s="255"/>
      <c r="TWK63" s="255"/>
      <c r="TWL63" s="255"/>
      <c r="TWM63" s="255"/>
      <c r="TWN63" s="255"/>
      <c r="TWO63" s="255"/>
      <c r="TWP63" s="255"/>
      <c r="TWQ63" s="255"/>
      <c r="TWR63" s="255"/>
      <c r="TWS63" s="255"/>
      <c r="TWT63" s="255"/>
      <c r="TWU63" s="255"/>
      <c r="TWV63" s="255"/>
      <c r="TWW63" s="255"/>
      <c r="TWX63" s="255"/>
      <c r="TWY63" s="255"/>
      <c r="TWZ63" s="255"/>
      <c r="TXA63" s="255"/>
      <c r="TXB63" s="255"/>
      <c r="TXC63" s="255"/>
      <c r="TXD63" s="255"/>
      <c r="TXE63" s="255"/>
      <c r="TXF63" s="255"/>
      <c r="TXG63" s="255"/>
      <c r="TXH63" s="255"/>
      <c r="TXI63" s="255"/>
      <c r="TXJ63" s="255"/>
      <c r="TXK63" s="255"/>
      <c r="TXL63" s="255"/>
      <c r="TXM63" s="255"/>
      <c r="TXN63" s="255"/>
      <c r="TXO63" s="255"/>
      <c r="TXP63" s="255"/>
      <c r="TXQ63" s="255"/>
      <c r="TXR63" s="255"/>
      <c r="TXS63" s="255"/>
      <c r="TXT63" s="255"/>
      <c r="TXU63" s="255"/>
      <c r="TXV63" s="255"/>
      <c r="TXW63" s="255"/>
      <c r="TXX63" s="255"/>
      <c r="TXY63" s="255"/>
      <c r="TXZ63" s="255"/>
      <c r="TYA63" s="255"/>
      <c r="TYB63" s="255"/>
      <c r="TYC63" s="255"/>
      <c r="TYD63" s="255"/>
      <c r="TYE63" s="255"/>
      <c r="TYF63" s="255"/>
      <c r="TYG63" s="255"/>
      <c r="TYH63" s="255"/>
      <c r="TYI63" s="255"/>
      <c r="TYJ63" s="255"/>
      <c r="TYK63" s="255"/>
      <c r="TYL63" s="255"/>
      <c r="TYM63" s="255"/>
      <c r="TYN63" s="255"/>
      <c r="TYO63" s="255"/>
      <c r="TYP63" s="255"/>
      <c r="TYQ63" s="255"/>
      <c r="TYR63" s="255"/>
      <c r="TYS63" s="255"/>
      <c r="TYT63" s="255"/>
      <c r="TYU63" s="255"/>
      <c r="TYV63" s="255"/>
      <c r="TYW63" s="255"/>
      <c r="TYX63" s="255"/>
      <c r="TYY63" s="255"/>
      <c r="TYZ63" s="255"/>
      <c r="TZA63" s="255"/>
      <c r="TZB63" s="255"/>
      <c r="TZC63" s="255"/>
      <c r="TZD63" s="255"/>
      <c r="TZE63" s="255"/>
      <c r="TZF63" s="255"/>
      <c r="TZG63" s="255"/>
      <c r="TZH63" s="255"/>
      <c r="TZI63" s="255"/>
      <c r="TZJ63" s="255"/>
      <c r="TZK63" s="255"/>
      <c r="TZL63" s="255"/>
      <c r="TZM63" s="255"/>
      <c r="TZN63" s="255"/>
      <c r="TZO63" s="255"/>
      <c r="TZP63" s="255"/>
      <c r="TZQ63" s="255"/>
      <c r="TZR63" s="255"/>
      <c r="TZS63" s="255"/>
      <c r="TZT63" s="255"/>
      <c r="TZU63" s="255"/>
      <c r="TZV63" s="255"/>
      <c r="TZW63" s="255"/>
      <c r="TZX63" s="255"/>
      <c r="TZY63" s="255"/>
      <c r="TZZ63" s="255"/>
      <c r="UAA63" s="255"/>
      <c r="UAB63" s="255"/>
      <c r="UAC63" s="255"/>
      <c r="UAD63" s="255"/>
      <c r="UAE63" s="255"/>
      <c r="UAF63" s="255"/>
      <c r="UAG63" s="255"/>
      <c r="UAH63" s="255"/>
      <c r="UAI63" s="255"/>
      <c r="UAJ63" s="255"/>
      <c r="UAK63" s="255"/>
      <c r="UAL63" s="255"/>
      <c r="UAM63" s="255"/>
      <c r="UAN63" s="255"/>
      <c r="UAO63" s="255"/>
      <c r="UAP63" s="255"/>
      <c r="UAQ63" s="255"/>
      <c r="UAR63" s="255"/>
      <c r="UAS63" s="255"/>
      <c r="UAT63" s="255"/>
      <c r="UAU63" s="255"/>
      <c r="UAV63" s="255"/>
      <c r="UAW63" s="255"/>
      <c r="UAX63" s="255"/>
      <c r="UAY63" s="255"/>
      <c r="UAZ63" s="255"/>
      <c r="UBA63" s="255"/>
      <c r="UBB63" s="255"/>
      <c r="UBC63" s="255"/>
      <c r="UBD63" s="255"/>
      <c r="UBE63" s="255"/>
      <c r="UBF63" s="255"/>
      <c r="UBG63" s="255"/>
      <c r="UBH63" s="255"/>
      <c r="UBI63" s="255"/>
      <c r="UBJ63" s="255"/>
      <c r="UBK63" s="255"/>
      <c r="UBL63" s="255"/>
      <c r="UBM63" s="255"/>
      <c r="UBN63" s="255"/>
      <c r="UBO63" s="255"/>
      <c r="UBP63" s="255"/>
      <c r="UBQ63" s="255"/>
      <c r="UBR63" s="255"/>
      <c r="UBS63" s="255"/>
      <c r="UBT63" s="255"/>
      <c r="UBU63" s="255"/>
      <c r="UBV63" s="255"/>
      <c r="UBW63" s="255"/>
      <c r="UBX63" s="255"/>
      <c r="UBY63" s="255"/>
      <c r="UBZ63" s="255"/>
      <c r="UCA63" s="255"/>
      <c r="UCB63" s="255"/>
      <c r="UCC63" s="255"/>
      <c r="UCD63" s="255"/>
      <c r="UCE63" s="255"/>
      <c r="UCF63" s="255"/>
      <c r="UCG63" s="255"/>
      <c r="UCH63" s="255"/>
      <c r="UCI63" s="255"/>
      <c r="UCJ63" s="255"/>
      <c r="UCK63" s="255"/>
      <c r="UCL63" s="255"/>
      <c r="UCM63" s="255"/>
      <c r="UCN63" s="255"/>
      <c r="UCO63" s="255"/>
      <c r="UCP63" s="255"/>
      <c r="UCQ63" s="255"/>
      <c r="UCR63" s="255"/>
      <c r="UCS63" s="255"/>
      <c r="UCT63" s="255"/>
      <c r="UCU63" s="255"/>
      <c r="UCV63" s="255"/>
      <c r="UCW63" s="255"/>
      <c r="UCX63" s="255"/>
      <c r="UCY63" s="255"/>
      <c r="UCZ63" s="255"/>
      <c r="UDA63" s="255"/>
      <c r="UDB63" s="255"/>
      <c r="UDC63" s="255"/>
      <c r="UDD63" s="255"/>
      <c r="UDE63" s="255"/>
      <c r="UDF63" s="255"/>
      <c r="UDG63" s="255"/>
      <c r="UDH63" s="255"/>
      <c r="UDI63" s="255"/>
      <c r="UDJ63" s="255"/>
      <c r="UDK63" s="255"/>
      <c r="UDL63" s="255"/>
      <c r="UDM63" s="255"/>
      <c r="UDN63" s="255"/>
      <c r="UDO63" s="255"/>
      <c r="UDP63" s="255"/>
      <c r="UDQ63" s="255"/>
      <c r="UDR63" s="255"/>
      <c r="UDS63" s="255"/>
      <c r="UDT63" s="255"/>
      <c r="UDU63" s="255"/>
      <c r="UDV63" s="255"/>
      <c r="UDW63" s="255"/>
      <c r="UDX63" s="255"/>
      <c r="UDY63" s="255"/>
      <c r="UDZ63" s="255"/>
      <c r="UEA63" s="255"/>
      <c r="UEB63" s="255"/>
      <c r="UEC63" s="255"/>
      <c r="UED63" s="255"/>
      <c r="UEE63" s="255"/>
      <c r="UEF63" s="255"/>
      <c r="UEG63" s="255"/>
      <c r="UEH63" s="255"/>
      <c r="UEI63" s="255"/>
      <c r="UEJ63" s="255"/>
      <c r="UEK63" s="255"/>
      <c r="UEL63" s="255"/>
      <c r="UEM63" s="255"/>
      <c r="UEN63" s="255"/>
      <c r="UEO63" s="255"/>
      <c r="UEP63" s="255"/>
      <c r="UEQ63" s="255"/>
      <c r="UER63" s="255"/>
      <c r="UES63" s="255"/>
      <c r="UET63" s="255"/>
      <c r="UEU63" s="255"/>
      <c r="UEV63" s="255"/>
      <c r="UEW63" s="255"/>
      <c r="UEX63" s="255"/>
      <c r="UEY63" s="255"/>
      <c r="UEZ63" s="255"/>
      <c r="UFA63" s="255"/>
      <c r="UFB63" s="255"/>
      <c r="UFC63" s="255"/>
      <c r="UFD63" s="255"/>
      <c r="UFE63" s="255"/>
      <c r="UFF63" s="255"/>
      <c r="UFG63" s="255"/>
      <c r="UFH63" s="255"/>
      <c r="UFI63" s="255"/>
      <c r="UFJ63" s="255"/>
      <c r="UFK63" s="255"/>
      <c r="UFL63" s="255"/>
      <c r="UFM63" s="255"/>
      <c r="UFN63" s="255"/>
      <c r="UFO63" s="255"/>
      <c r="UFP63" s="255"/>
      <c r="UFQ63" s="255"/>
      <c r="UFR63" s="255"/>
      <c r="UFS63" s="255"/>
      <c r="UFT63" s="255"/>
      <c r="UFU63" s="255"/>
      <c r="UFV63" s="255"/>
      <c r="UFW63" s="255"/>
      <c r="UFX63" s="255"/>
      <c r="UFY63" s="255"/>
      <c r="UFZ63" s="255"/>
      <c r="UGA63" s="255"/>
      <c r="UGB63" s="255"/>
      <c r="UGC63" s="255"/>
      <c r="UGD63" s="255"/>
      <c r="UGE63" s="255"/>
      <c r="UGF63" s="255"/>
      <c r="UGG63" s="255"/>
      <c r="UGH63" s="255"/>
      <c r="UGI63" s="255"/>
      <c r="UGJ63" s="255"/>
      <c r="UGK63" s="255"/>
      <c r="UGL63" s="255"/>
      <c r="UGM63" s="255"/>
      <c r="UGN63" s="255"/>
      <c r="UGO63" s="255"/>
      <c r="UGP63" s="255"/>
      <c r="UGQ63" s="255"/>
      <c r="UGR63" s="255"/>
      <c r="UGS63" s="255"/>
      <c r="UGT63" s="255"/>
      <c r="UGU63" s="255"/>
      <c r="UGV63" s="255"/>
      <c r="UGW63" s="255"/>
      <c r="UGX63" s="255"/>
      <c r="UGY63" s="255"/>
      <c r="UGZ63" s="255"/>
      <c r="UHA63" s="255"/>
      <c r="UHB63" s="255"/>
      <c r="UHC63" s="255"/>
      <c r="UHD63" s="255"/>
      <c r="UHE63" s="255"/>
      <c r="UHF63" s="255"/>
      <c r="UHG63" s="255"/>
      <c r="UHH63" s="255"/>
      <c r="UHI63" s="255"/>
      <c r="UHJ63" s="255"/>
      <c r="UHK63" s="255"/>
      <c r="UHL63" s="255"/>
      <c r="UHM63" s="255"/>
      <c r="UHN63" s="255"/>
      <c r="UHO63" s="255"/>
      <c r="UHP63" s="255"/>
      <c r="UHQ63" s="255"/>
      <c r="UHR63" s="255"/>
      <c r="UHS63" s="255"/>
      <c r="UHT63" s="255"/>
      <c r="UHU63" s="255"/>
      <c r="UHV63" s="255"/>
      <c r="UHW63" s="255"/>
      <c r="UHX63" s="255"/>
      <c r="UHY63" s="255"/>
      <c r="UHZ63" s="255"/>
      <c r="UIA63" s="255"/>
      <c r="UIB63" s="255"/>
      <c r="UIC63" s="255"/>
      <c r="UID63" s="255"/>
      <c r="UIE63" s="255"/>
      <c r="UIF63" s="255"/>
      <c r="UIG63" s="255"/>
      <c r="UIH63" s="255"/>
      <c r="UII63" s="255"/>
      <c r="UIJ63" s="255"/>
      <c r="UIK63" s="255"/>
      <c r="UIL63" s="255"/>
      <c r="UIM63" s="255"/>
      <c r="UIN63" s="255"/>
      <c r="UIO63" s="255"/>
      <c r="UIP63" s="255"/>
      <c r="UIQ63" s="255"/>
      <c r="UIR63" s="255"/>
      <c r="UIS63" s="255"/>
      <c r="UIT63" s="255"/>
      <c r="UIU63" s="255"/>
      <c r="UIV63" s="255"/>
      <c r="UIW63" s="255"/>
      <c r="UIX63" s="255"/>
      <c r="UIY63" s="255"/>
      <c r="UIZ63" s="255"/>
      <c r="UJA63" s="255"/>
      <c r="UJB63" s="255"/>
      <c r="UJC63" s="255"/>
      <c r="UJD63" s="255"/>
      <c r="UJE63" s="255"/>
      <c r="UJF63" s="255"/>
      <c r="UJG63" s="255"/>
      <c r="UJH63" s="255"/>
      <c r="UJI63" s="255"/>
      <c r="UJJ63" s="255"/>
      <c r="UJK63" s="255"/>
      <c r="UJL63" s="255"/>
      <c r="UJM63" s="255"/>
      <c r="UJN63" s="255"/>
      <c r="UJO63" s="255"/>
      <c r="UJP63" s="255"/>
      <c r="UJQ63" s="255"/>
      <c r="UJR63" s="255"/>
      <c r="UJS63" s="255"/>
      <c r="UJT63" s="255"/>
      <c r="UJU63" s="255"/>
      <c r="UJV63" s="255"/>
      <c r="UJW63" s="255"/>
      <c r="UJX63" s="255"/>
      <c r="UJY63" s="255"/>
      <c r="UJZ63" s="255"/>
      <c r="UKA63" s="255"/>
      <c r="UKB63" s="255"/>
      <c r="UKC63" s="255"/>
      <c r="UKD63" s="255"/>
      <c r="UKE63" s="255"/>
      <c r="UKF63" s="255"/>
      <c r="UKG63" s="255"/>
      <c r="UKH63" s="255"/>
      <c r="UKI63" s="255"/>
      <c r="UKJ63" s="255"/>
      <c r="UKK63" s="255"/>
      <c r="UKL63" s="255"/>
      <c r="UKM63" s="255"/>
      <c r="UKN63" s="255"/>
      <c r="UKO63" s="255"/>
      <c r="UKP63" s="255"/>
      <c r="UKQ63" s="255"/>
      <c r="UKR63" s="255"/>
      <c r="UKS63" s="255"/>
      <c r="UKT63" s="255"/>
      <c r="UKU63" s="255"/>
      <c r="UKV63" s="255"/>
      <c r="UKW63" s="255"/>
      <c r="UKX63" s="255"/>
      <c r="UKY63" s="255"/>
      <c r="UKZ63" s="255"/>
      <c r="ULA63" s="255"/>
      <c r="ULB63" s="255"/>
      <c r="ULC63" s="255"/>
      <c r="ULD63" s="255"/>
      <c r="ULE63" s="255"/>
      <c r="ULF63" s="255"/>
      <c r="ULG63" s="255"/>
      <c r="ULH63" s="255"/>
      <c r="ULI63" s="255"/>
      <c r="ULJ63" s="255"/>
      <c r="ULK63" s="255"/>
      <c r="ULL63" s="255"/>
      <c r="ULM63" s="255"/>
      <c r="ULN63" s="255"/>
      <c r="ULO63" s="255"/>
      <c r="ULP63" s="255"/>
      <c r="ULQ63" s="255"/>
      <c r="ULR63" s="255"/>
      <c r="ULS63" s="255"/>
      <c r="ULT63" s="255"/>
      <c r="ULU63" s="255"/>
      <c r="ULV63" s="255"/>
      <c r="ULW63" s="255"/>
      <c r="ULX63" s="255"/>
      <c r="ULY63" s="255"/>
      <c r="ULZ63" s="255"/>
      <c r="UMA63" s="255"/>
      <c r="UMB63" s="255"/>
      <c r="UMC63" s="255"/>
      <c r="UMD63" s="255"/>
      <c r="UME63" s="255"/>
      <c r="UMF63" s="255"/>
      <c r="UMG63" s="255"/>
      <c r="UMH63" s="255"/>
      <c r="UMI63" s="255"/>
      <c r="UMJ63" s="255"/>
      <c r="UMK63" s="255"/>
      <c r="UML63" s="255"/>
      <c r="UMM63" s="255"/>
      <c r="UMN63" s="255"/>
      <c r="UMO63" s="255"/>
      <c r="UMP63" s="255"/>
      <c r="UMQ63" s="255"/>
      <c r="UMR63" s="255"/>
      <c r="UMS63" s="255"/>
      <c r="UMT63" s="255"/>
      <c r="UMU63" s="255"/>
      <c r="UMV63" s="255"/>
      <c r="UMW63" s="255"/>
      <c r="UMX63" s="255"/>
      <c r="UMY63" s="255"/>
      <c r="UMZ63" s="255"/>
      <c r="UNA63" s="255"/>
      <c r="UNB63" s="255"/>
      <c r="UNC63" s="255"/>
      <c r="UND63" s="255"/>
      <c r="UNE63" s="255"/>
      <c r="UNF63" s="255"/>
      <c r="UNG63" s="255"/>
      <c r="UNH63" s="255"/>
      <c r="UNI63" s="255"/>
      <c r="UNJ63" s="255"/>
      <c r="UNK63" s="255"/>
      <c r="UNL63" s="255"/>
      <c r="UNM63" s="255"/>
      <c r="UNN63" s="255"/>
      <c r="UNO63" s="255"/>
      <c r="UNP63" s="255"/>
      <c r="UNQ63" s="255"/>
      <c r="UNR63" s="255"/>
      <c r="UNS63" s="255"/>
      <c r="UNT63" s="255"/>
      <c r="UNU63" s="255"/>
      <c r="UNV63" s="255"/>
      <c r="UNW63" s="255"/>
      <c r="UNX63" s="255"/>
      <c r="UNY63" s="255"/>
      <c r="UNZ63" s="255"/>
      <c r="UOA63" s="255"/>
      <c r="UOB63" s="255"/>
      <c r="UOC63" s="255"/>
      <c r="UOD63" s="255"/>
      <c r="UOE63" s="255"/>
      <c r="UOF63" s="255"/>
      <c r="UOG63" s="255"/>
      <c r="UOH63" s="255"/>
      <c r="UOI63" s="255"/>
      <c r="UOJ63" s="255"/>
      <c r="UOK63" s="255"/>
      <c r="UOL63" s="255"/>
      <c r="UOM63" s="255"/>
      <c r="UON63" s="255"/>
      <c r="UOO63" s="255"/>
      <c r="UOP63" s="255"/>
      <c r="UOQ63" s="255"/>
      <c r="UOR63" s="255"/>
      <c r="UOS63" s="255"/>
      <c r="UOT63" s="255"/>
      <c r="UOU63" s="255"/>
      <c r="UOV63" s="255"/>
      <c r="UOW63" s="255"/>
      <c r="UOX63" s="255"/>
      <c r="UOY63" s="255"/>
      <c r="UOZ63" s="255"/>
      <c r="UPA63" s="255"/>
      <c r="UPB63" s="255"/>
      <c r="UPC63" s="255"/>
      <c r="UPD63" s="255"/>
      <c r="UPE63" s="255"/>
      <c r="UPF63" s="255"/>
      <c r="UPG63" s="255"/>
      <c r="UPH63" s="255"/>
      <c r="UPI63" s="255"/>
      <c r="UPJ63" s="255"/>
      <c r="UPK63" s="255"/>
      <c r="UPL63" s="255"/>
      <c r="UPM63" s="255"/>
      <c r="UPN63" s="255"/>
      <c r="UPO63" s="255"/>
      <c r="UPP63" s="255"/>
      <c r="UPQ63" s="255"/>
      <c r="UPR63" s="255"/>
      <c r="UPS63" s="255"/>
      <c r="UPT63" s="255"/>
      <c r="UPU63" s="255"/>
      <c r="UPV63" s="255"/>
      <c r="UPW63" s="255"/>
      <c r="UPX63" s="255"/>
      <c r="UPY63" s="255"/>
      <c r="UPZ63" s="255"/>
      <c r="UQA63" s="255"/>
      <c r="UQB63" s="255"/>
      <c r="UQC63" s="255"/>
      <c r="UQD63" s="255"/>
      <c r="UQE63" s="255"/>
      <c r="UQF63" s="255"/>
      <c r="UQG63" s="255"/>
      <c r="UQH63" s="255"/>
      <c r="UQI63" s="255"/>
      <c r="UQJ63" s="255"/>
      <c r="UQK63" s="255"/>
      <c r="UQL63" s="255"/>
      <c r="UQM63" s="255"/>
      <c r="UQN63" s="255"/>
      <c r="UQO63" s="255"/>
      <c r="UQP63" s="255"/>
      <c r="UQQ63" s="255"/>
      <c r="UQR63" s="255"/>
      <c r="UQS63" s="255"/>
      <c r="UQT63" s="255"/>
      <c r="UQU63" s="255"/>
      <c r="UQV63" s="255"/>
      <c r="UQW63" s="255"/>
      <c r="UQX63" s="255"/>
      <c r="UQY63" s="255"/>
      <c r="UQZ63" s="255"/>
      <c r="URA63" s="255"/>
      <c r="URB63" s="255"/>
      <c r="URC63" s="255"/>
      <c r="URD63" s="255"/>
      <c r="URE63" s="255"/>
      <c r="URF63" s="255"/>
      <c r="URG63" s="255"/>
      <c r="URH63" s="255"/>
      <c r="URI63" s="255"/>
      <c r="URJ63" s="255"/>
      <c r="URK63" s="255"/>
      <c r="URL63" s="255"/>
      <c r="URM63" s="255"/>
      <c r="URN63" s="255"/>
      <c r="URO63" s="255"/>
      <c r="URP63" s="255"/>
      <c r="URQ63" s="255"/>
      <c r="URR63" s="255"/>
      <c r="URS63" s="255"/>
      <c r="URT63" s="255"/>
      <c r="URU63" s="255"/>
      <c r="URV63" s="255"/>
      <c r="URW63" s="255"/>
      <c r="URX63" s="255"/>
      <c r="URY63" s="255"/>
      <c r="URZ63" s="255"/>
      <c r="USA63" s="255"/>
      <c r="USB63" s="255"/>
      <c r="USC63" s="255"/>
      <c r="USD63" s="255"/>
      <c r="USE63" s="255"/>
      <c r="USF63" s="255"/>
      <c r="USG63" s="255"/>
      <c r="USH63" s="255"/>
      <c r="USI63" s="255"/>
      <c r="USJ63" s="255"/>
      <c r="USK63" s="255"/>
      <c r="USL63" s="255"/>
      <c r="USM63" s="255"/>
      <c r="USN63" s="255"/>
      <c r="USO63" s="255"/>
      <c r="USP63" s="255"/>
      <c r="USQ63" s="255"/>
      <c r="USR63" s="255"/>
      <c r="USS63" s="255"/>
      <c r="UST63" s="255"/>
      <c r="USU63" s="255"/>
      <c r="USV63" s="255"/>
      <c r="USW63" s="255"/>
      <c r="USX63" s="255"/>
      <c r="USY63" s="255"/>
      <c r="USZ63" s="255"/>
      <c r="UTA63" s="255"/>
      <c r="UTB63" s="255"/>
      <c r="UTC63" s="255"/>
      <c r="UTD63" s="255"/>
      <c r="UTE63" s="255"/>
      <c r="UTF63" s="255"/>
      <c r="UTG63" s="255"/>
      <c r="UTH63" s="255"/>
      <c r="UTI63" s="255"/>
      <c r="UTJ63" s="255"/>
      <c r="UTK63" s="255"/>
      <c r="UTL63" s="255"/>
      <c r="UTM63" s="255"/>
      <c r="UTN63" s="255"/>
      <c r="UTO63" s="255"/>
      <c r="UTP63" s="255"/>
      <c r="UTQ63" s="255"/>
      <c r="UTR63" s="255"/>
      <c r="UTS63" s="255"/>
      <c r="UTT63" s="255"/>
      <c r="UTU63" s="255"/>
      <c r="UTV63" s="255"/>
      <c r="UTW63" s="255"/>
      <c r="UTX63" s="255"/>
      <c r="UTY63" s="255"/>
      <c r="UTZ63" s="255"/>
      <c r="UUA63" s="255"/>
      <c r="UUB63" s="255"/>
      <c r="UUC63" s="255"/>
      <c r="UUD63" s="255"/>
      <c r="UUE63" s="255"/>
      <c r="UUF63" s="255"/>
      <c r="UUG63" s="255"/>
      <c r="UUH63" s="255"/>
      <c r="UUI63" s="255"/>
      <c r="UUJ63" s="255"/>
      <c r="UUK63" s="255"/>
      <c r="UUL63" s="255"/>
      <c r="UUM63" s="255"/>
      <c r="UUN63" s="255"/>
      <c r="UUO63" s="255"/>
      <c r="UUP63" s="255"/>
      <c r="UUQ63" s="255"/>
      <c r="UUR63" s="255"/>
      <c r="UUS63" s="255"/>
      <c r="UUT63" s="255"/>
      <c r="UUU63" s="255"/>
      <c r="UUV63" s="255"/>
      <c r="UUW63" s="255"/>
      <c r="UUX63" s="255"/>
      <c r="UUY63" s="255"/>
      <c r="UUZ63" s="255"/>
      <c r="UVA63" s="255"/>
      <c r="UVB63" s="255"/>
      <c r="UVC63" s="255"/>
      <c r="UVD63" s="255"/>
      <c r="UVE63" s="255"/>
      <c r="UVF63" s="255"/>
      <c r="UVG63" s="255"/>
      <c r="UVH63" s="255"/>
      <c r="UVI63" s="255"/>
      <c r="UVJ63" s="255"/>
      <c r="UVK63" s="255"/>
      <c r="UVL63" s="255"/>
      <c r="UVM63" s="255"/>
      <c r="UVN63" s="255"/>
      <c r="UVO63" s="255"/>
      <c r="UVP63" s="255"/>
      <c r="UVQ63" s="255"/>
      <c r="UVR63" s="255"/>
      <c r="UVS63" s="255"/>
      <c r="UVT63" s="255"/>
      <c r="UVU63" s="255"/>
      <c r="UVV63" s="255"/>
      <c r="UVW63" s="255"/>
      <c r="UVX63" s="255"/>
      <c r="UVY63" s="255"/>
      <c r="UVZ63" s="255"/>
      <c r="UWA63" s="255"/>
      <c r="UWB63" s="255"/>
      <c r="UWC63" s="255"/>
      <c r="UWD63" s="255"/>
      <c r="UWE63" s="255"/>
      <c r="UWF63" s="255"/>
      <c r="UWG63" s="255"/>
      <c r="UWH63" s="255"/>
      <c r="UWI63" s="255"/>
      <c r="UWJ63" s="255"/>
      <c r="UWK63" s="255"/>
      <c r="UWL63" s="255"/>
      <c r="UWM63" s="255"/>
      <c r="UWN63" s="255"/>
      <c r="UWO63" s="255"/>
      <c r="UWP63" s="255"/>
      <c r="UWQ63" s="255"/>
      <c r="UWR63" s="255"/>
      <c r="UWS63" s="255"/>
      <c r="UWT63" s="255"/>
      <c r="UWU63" s="255"/>
      <c r="UWV63" s="255"/>
      <c r="UWW63" s="255"/>
      <c r="UWX63" s="255"/>
      <c r="UWY63" s="255"/>
      <c r="UWZ63" s="255"/>
      <c r="UXA63" s="255"/>
      <c r="UXB63" s="255"/>
      <c r="UXC63" s="255"/>
      <c r="UXD63" s="255"/>
      <c r="UXE63" s="255"/>
      <c r="UXF63" s="255"/>
      <c r="UXG63" s="255"/>
      <c r="UXH63" s="255"/>
      <c r="UXI63" s="255"/>
      <c r="UXJ63" s="255"/>
      <c r="UXK63" s="255"/>
      <c r="UXL63" s="255"/>
      <c r="UXM63" s="255"/>
      <c r="UXN63" s="255"/>
      <c r="UXO63" s="255"/>
      <c r="UXP63" s="255"/>
      <c r="UXQ63" s="255"/>
      <c r="UXR63" s="255"/>
      <c r="UXS63" s="255"/>
      <c r="UXT63" s="255"/>
      <c r="UXU63" s="255"/>
      <c r="UXV63" s="255"/>
      <c r="UXW63" s="255"/>
      <c r="UXX63" s="255"/>
      <c r="UXY63" s="255"/>
      <c r="UXZ63" s="255"/>
      <c r="UYA63" s="255"/>
      <c r="UYB63" s="255"/>
      <c r="UYC63" s="255"/>
      <c r="UYD63" s="255"/>
      <c r="UYE63" s="255"/>
      <c r="UYF63" s="255"/>
      <c r="UYG63" s="255"/>
      <c r="UYH63" s="255"/>
      <c r="UYI63" s="255"/>
      <c r="UYJ63" s="255"/>
      <c r="UYK63" s="255"/>
      <c r="UYL63" s="255"/>
      <c r="UYM63" s="255"/>
      <c r="UYN63" s="255"/>
      <c r="UYO63" s="255"/>
      <c r="UYP63" s="255"/>
      <c r="UYQ63" s="255"/>
      <c r="UYR63" s="255"/>
      <c r="UYS63" s="255"/>
      <c r="UYT63" s="255"/>
      <c r="UYU63" s="255"/>
      <c r="UYV63" s="255"/>
      <c r="UYW63" s="255"/>
      <c r="UYX63" s="255"/>
      <c r="UYY63" s="255"/>
      <c r="UYZ63" s="255"/>
      <c r="UZA63" s="255"/>
      <c r="UZB63" s="255"/>
      <c r="UZC63" s="255"/>
      <c r="UZD63" s="255"/>
      <c r="UZE63" s="255"/>
      <c r="UZF63" s="255"/>
      <c r="UZG63" s="255"/>
      <c r="UZH63" s="255"/>
      <c r="UZI63" s="255"/>
      <c r="UZJ63" s="255"/>
      <c r="UZK63" s="255"/>
      <c r="UZL63" s="255"/>
      <c r="UZM63" s="255"/>
      <c r="UZN63" s="255"/>
      <c r="UZO63" s="255"/>
      <c r="UZP63" s="255"/>
      <c r="UZQ63" s="255"/>
      <c r="UZR63" s="255"/>
      <c r="UZS63" s="255"/>
      <c r="UZT63" s="255"/>
      <c r="UZU63" s="255"/>
      <c r="UZV63" s="255"/>
      <c r="UZW63" s="255"/>
      <c r="UZX63" s="255"/>
      <c r="UZY63" s="255"/>
      <c r="UZZ63" s="255"/>
      <c r="VAA63" s="255"/>
      <c r="VAB63" s="255"/>
      <c r="VAC63" s="255"/>
      <c r="VAD63" s="255"/>
      <c r="VAE63" s="255"/>
      <c r="VAF63" s="255"/>
      <c r="VAG63" s="255"/>
      <c r="VAH63" s="255"/>
      <c r="VAI63" s="255"/>
      <c r="VAJ63" s="255"/>
      <c r="VAK63" s="255"/>
      <c r="VAL63" s="255"/>
      <c r="VAM63" s="255"/>
      <c r="VAN63" s="255"/>
      <c r="VAO63" s="255"/>
      <c r="VAP63" s="255"/>
      <c r="VAQ63" s="255"/>
      <c r="VAR63" s="255"/>
      <c r="VAS63" s="255"/>
      <c r="VAT63" s="255"/>
      <c r="VAU63" s="255"/>
      <c r="VAV63" s="255"/>
      <c r="VAW63" s="255"/>
      <c r="VAX63" s="255"/>
      <c r="VAY63" s="255"/>
      <c r="VAZ63" s="255"/>
      <c r="VBA63" s="255"/>
      <c r="VBB63" s="255"/>
      <c r="VBC63" s="255"/>
      <c r="VBD63" s="255"/>
      <c r="VBE63" s="255"/>
      <c r="VBF63" s="255"/>
      <c r="VBG63" s="255"/>
      <c r="VBH63" s="255"/>
      <c r="VBI63" s="255"/>
      <c r="VBJ63" s="255"/>
      <c r="VBK63" s="255"/>
      <c r="VBL63" s="255"/>
      <c r="VBM63" s="255"/>
      <c r="VBN63" s="255"/>
      <c r="VBO63" s="255"/>
      <c r="VBP63" s="255"/>
      <c r="VBQ63" s="255"/>
      <c r="VBR63" s="255"/>
      <c r="VBS63" s="255"/>
      <c r="VBT63" s="255"/>
      <c r="VBU63" s="255"/>
      <c r="VBV63" s="255"/>
      <c r="VBW63" s="255"/>
      <c r="VBX63" s="255"/>
      <c r="VBY63" s="255"/>
      <c r="VBZ63" s="255"/>
      <c r="VCA63" s="255"/>
      <c r="VCB63" s="255"/>
      <c r="VCC63" s="255"/>
      <c r="VCD63" s="255"/>
      <c r="VCE63" s="255"/>
      <c r="VCF63" s="255"/>
      <c r="VCG63" s="255"/>
      <c r="VCH63" s="255"/>
      <c r="VCI63" s="255"/>
      <c r="VCJ63" s="255"/>
      <c r="VCK63" s="255"/>
      <c r="VCL63" s="255"/>
      <c r="VCM63" s="255"/>
      <c r="VCN63" s="255"/>
      <c r="VCO63" s="255"/>
      <c r="VCP63" s="255"/>
      <c r="VCQ63" s="255"/>
      <c r="VCR63" s="255"/>
      <c r="VCS63" s="255"/>
      <c r="VCT63" s="255"/>
      <c r="VCU63" s="255"/>
      <c r="VCV63" s="255"/>
      <c r="VCW63" s="255"/>
      <c r="VCX63" s="255"/>
      <c r="VCY63" s="255"/>
      <c r="VCZ63" s="255"/>
      <c r="VDA63" s="255"/>
      <c r="VDB63" s="255"/>
      <c r="VDC63" s="255"/>
      <c r="VDD63" s="255"/>
      <c r="VDE63" s="255"/>
      <c r="VDF63" s="255"/>
      <c r="VDG63" s="255"/>
      <c r="VDH63" s="255"/>
      <c r="VDI63" s="255"/>
      <c r="VDJ63" s="255"/>
      <c r="VDK63" s="255"/>
      <c r="VDL63" s="255"/>
      <c r="VDM63" s="255"/>
      <c r="VDN63" s="255"/>
      <c r="VDO63" s="255"/>
      <c r="VDP63" s="255"/>
      <c r="VDQ63" s="255"/>
      <c r="VDR63" s="255"/>
      <c r="VDS63" s="255"/>
      <c r="VDT63" s="255"/>
      <c r="VDU63" s="255"/>
      <c r="VDV63" s="255"/>
      <c r="VDW63" s="255"/>
      <c r="VDX63" s="255"/>
      <c r="VDY63" s="255"/>
      <c r="VDZ63" s="255"/>
      <c r="VEA63" s="255"/>
      <c r="VEB63" s="255"/>
      <c r="VEC63" s="255"/>
      <c r="VED63" s="255"/>
      <c r="VEE63" s="255"/>
      <c r="VEF63" s="255"/>
      <c r="VEG63" s="255"/>
      <c r="VEH63" s="255"/>
      <c r="VEI63" s="255"/>
      <c r="VEJ63" s="255"/>
      <c r="VEK63" s="255"/>
      <c r="VEL63" s="255"/>
      <c r="VEM63" s="255"/>
      <c r="VEN63" s="255"/>
      <c r="VEO63" s="255"/>
      <c r="VEP63" s="255"/>
      <c r="VEQ63" s="255"/>
      <c r="VER63" s="255"/>
      <c r="VES63" s="255"/>
      <c r="VET63" s="255"/>
      <c r="VEU63" s="255"/>
      <c r="VEV63" s="255"/>
      <c r="VEW63" s="255"/>
      <c r="VEX63" s="255"/>
      <c r="VEY63" s="255"/>
      <c r="VEZ63" s="255"/>
      <c r="VFA63" s="255"/>
      <c r="VFB63" s="255"/>
      <c r="VFC63" s="255"/>
      <c r="VFD63" s="255"/>
      <c r="VFE63" s="255"/>
      <c r="VFF63" s="255"/>
      <c r="VFG63" s="255"/>
      <c r="VFH63" s="255"/>
      <c r="VFI63" s="255"/>
      <c r="VFJ63" s="255"/>
      <c r="VFK63" s="255"/>
      <c r="VFL63" s="255"/>
      <c r="VFM63" s="255"/>
      <c r="VFN63" s="255"/>
      <c r="VFO63" s="255"/>
      <c r="VFP63" s="255"/>
      <c r="VFQ63" s="255"/>
      <c r="VFR63" s="255"/>
      <c r="VFS63" s="255"/>
      <c r="VFT63" s="255"/>
      <c r="VFU63" s="255"/>
      <c r="VFV63" s="255"/>
      <c r="VFW63" s="255"/>
      <c r="VFX63" s="255"/>
      <c r="VFY63" s="255"/>
      <c r="VFZ63" s="255"/>
      <c r="VGA63" s="255"/>
      <c r="VGB63" s="255"/>
      <c r="VGC63" s="255"/>
      <c r="VGD63" s="255"/>
      <c r="VGE63" s="255"/>
      <c r="VGF63" s="255"/>
      <c r="VGG63" s="255"/>
      <c r="VGH63" s="255"/>
      <c r="VGI63" s="255"/>
      <c r="VGJ63" s="255"/>
      <c r="VGK63" s="255"/>
      <c r="VGL63" s="255"/>
      <c r="VGM63" s="255"/>
      <c r="VGN63" s="255"/>
      <c r="VGO63" s="255"/>
      <c r="VGP63" s="255"/>
      <c r="VGQ63" s="255"/>
      <c r="VGR63" s="255"/>
      <c r="VGS63" s="255"/>
      <c r="VGT63" s="255"/>
      <c r="VGU63" s="255"/>
      <c r="VGV63" s="255"/>
      <c r="VGW63" s="255"/>
      <c r="VGX63" s="255"/>
      <c r="VGY63" s="255"/>
      <c r="VGZ63" s="255"/>
      <c r="VHA63" s="255"/>
      <c r="VHB63" s="255"/>
      <c r="VHC63" s="255"/>
      <c r="VHD63" s="255"/>
      <c r="VHE63" s="255"/>
      <c r="VHF63" s="255"/>
      <c r="VHG63" s="255"/>
      <c r="VHH63" s="255"/>
      <c r="VHI63" s="255"/>
      <c r="VHJ63" s="255"/>
      <c r="VHK63" s="255"/>
      <c r="VHL63" s="255"/>
      <c r="VHM63" s="255"/>
      <c r="VHN63" s="255"/>
      <c r="VHO63" s="255"/>
      <c r="VHP63" s="255"/>
      <c r="VHQ63" s="255"/>
      <c r="VHR63" s="255"/>
      <c r="VHS63" s="255"/>
      <c r="VHT63" s="255"/>
      <c r="VHU63" s="255"/>
      <c r="VHV63" s="255"/>
      <c r="VHW63" s="255"/>
      <c r="VHX63" s="255"/>
      <c r="VHY63" s="255"/>
      <c r="VHZ63" s="255"/>
      <c r="VIA63" s="255"/>
      <c r="VIB63" s="255"/>
      <c r="VIC63" s="255"/>
      <c r="VID63" s="255"/>
      <c r="VIE63" s="255"/>
      <c r="VIF63" s="255"/>
      <c r="VIG63" s="255"/>
      <c r="VIH63" s="255"/>
      <c r="VII63" s="255"/>
      <c r="VIJ63" s="255"/>
      <c r="VIK63" s="255"/>
      <c r="VIL63" s="255"/>
      <c r="VIM63" s="255"/>
      <c r="VIN63" s="255"/>
      <c r="VIO63" s="255"/>
      <c r="VIP63" s="255"/>
      <c r="VIQ63" s="255"/>
      <c r="VIR63" s="255"/>
      <c r="VIS63" s="255"/>
      <c r="VIT63" s="255"/>
      <c r="VIU63" s="255"/>
      <c r="VIV63" s="255"/>
      <c r="VIW63" s="255"/>
      <c r="VIX63" s="255"/>
      <c r="VIY63" s="255"/>
      <c r="VIZ63" s="255"/>
      <c r="VJA63" s="255"/>
      <c r="VJB63" s="255"/>
      <c r="VJC63" s="255"/>
      <c r="VJD63" s="255"/>
      <c r="VJE63" s="255"/>
      <c r="VJF63" s="255"/>
      <c r="VJG63" s="255"/>
      <c r="VJH63" s="255"/>
      <c r="VJI63" s="255"/>
      <c r="VJJ63" s="255"/>
      <c r="VJK63" s="255"/>
      <c r="VJL63" s="255"/>
      <c r="VJM63" s="255"/>
      <c r="VJN63" s="255"/>
      <c r="VJO63" s="255"/>
      <c r="VJP63" s="255"/>
      <c r="VJQ63" s="255"/>
      <c r="VJR63" s="255"/>
      <c r="VJS63" s="255"/>
      <c r="VJT63" s="255"/>
      <c r="VJU63" s="255"/>
      <c r="VJV63" s="255"/>
      <c r="VJW63" s="255"/>
      <c r="VJX63" s="255"/>
      <c r="VJY63" s="255"/>
      <c r="VJZ63" s="255"/>
      <c r="VKA63" s="255"/>
      <c r="VKB63" s="255"/>
      <c r="VKC63" s="255"/>
      <c r="VKD63" s="255"/>
      <c r="VKE63" s="255"/>
      <c r="VKF63" s="255"/>
      <c r="VKG63" s="255"/>
      <c r="VKH63" s="255"/>
      <c r="VKI63" s="255"/>
      <c r="VKJ63" s="255"/>
      <c r="VKK63" s="255"/>
      <c r="VKL63" s="255"/>
      <c r="VKM63" s="255"/>
      <c r="VKN63" s="255"/>
      <c r="VKO63" s="255"/>
      <c r="VKP63" s="255"/>
      <c r="VKQ63" s="255"/>
      <c r="VKR63" s="255"/>
      <c r="VKS63" s="255"/>
      <c r="VKT63" s="255"/>
      <c r="VKU63" s="255"/>
      <c r="VKV63" s="255"/>
      <c r="VKW63" s="255"/>
      <c r="VKX63" s="255"/>
      <c r="VKY63" s="255"/>
      <c r="VKZ63" s="255"/>
      <c r="VLA63" s="255"/>
      <c r="VLB63" s="255"/>
      <c r="VLC63" s="255"/>
      <c r="VLD63" s="255"/>
      <c r="VLE63" s="255"/>
      <c r="VLF63" s="255"/>
      <c r="VLG63" s="255"/>
      <c r="VLH63" s="255"/>
      <c r="VLI63" s="255"/>
      <c r="VLJ63" s="255"/>
      <c r="VLK63" s="255"/>
      <c r="VLL63" s="255"/>
      <c r="VLM63" s="255"/>
      <c r="VLN63" s="255"/>
      <c r="VLO63" s="255"/>
      <c r="VLP63" s="255"/>
      <c r="VLQ63" s="255"/>
      <c r="VLR63" s="255"/>
      <c r="VLS63" s="255"/>
      <c r="VLT63" s="255"/>
      <c r="VLU63" s="255"/>
      <c r="VLV63" s="255"/>
      <c r="VLW63" s="255"/>
      <c r="VLX63" s="255"/>
      <c r="VLY63" s="255"/>
      <c r="VLZ63" s="255"/>
      <c r="VMA63" s="255"/>
      <c r="VMB63" s="255"/>
      <c r="VMC63" s="255"/>
      <c r="VMD63" s="255"/>
      <c r="VME63" s="255"/>
      <c r="VMF63" s="255"/>
      <c r="VMG63" s="255"/>
      <c r="VMH63" s="255"/>
      <c r="VMI63" s="255"/>
      <c r="VMJ63" s="255"/>
      <c r="VMK63" s="255"/>
      <c r="VML63" s="255"/>
      <c r="VMM63" s="255"/>
      <c r="VMN63" s="255"/>
      <c r="VMO63" s="255"/>
      <c r="VMP63" s="255"/>
      <c r="VMQ63" s="255"/>
      <c r="VMR63" s="255"/>
      <c r="VMS63" s="255"/>
      <c r="VMT63" s="255"/>
      <c r="VMU63" s="255"/>
      <c r="VMV63" s="255"/>
      <c r="VMW63" s="255"/>
      <c r="VMX63" s="255"/>
      <c r="VMY63" s="255"/>
      <c r="VMZ63" s="255"/>
      <c r="VNA63" s="255"/>
      <c r="VNB63" s="255"/>
      <c r="VNC63" s="255"/>
      <c r="VND63" s="255"/>
      <c r="VNE63" s="255"/>
      <c r="VNF63" s="255"/>
      <c r="VNG63" s="255"/>
      <c r="VNH63" s="255"/>
      <c r="VNI63" s="255"/>
      <c r="VNJ63" s="255"/>
      <c r="VNK63" s="255"/>
      <c r="VNL63" s="255"/>
      <c r="VNM63" s="255"/>
      <c r="VNN63" s="255"/>
      <c r="VNO63" s="255"/>
      <c r="VNP63" s="255"/>
      <c r="VNQ63" s="255"/>
      <c r="VNR63" s="255"/>
      <c r="VNS63" s="255"/>
      <c r="VNT63" s="255"/>
      <c r="VNU63" s="255"/>
      <c r="VNV63" s="255"/>
      <c r="VNW63" s="255"/>
      <c r="VNX63" s="255"/>
      <c r="VNY63" s="255"/>
      <c r="VNZ63" s="255"/>
      <c r="VOA63" s="255"/>
      <c r="VOB63" s="255"/>
      <c r="VOC63" s="255"/>
      <c r="VOD63" s="255"/>
      <c r="VOE63" s="255"/>
      <c r="VOF63" s="255"/>
      <c r="VOG63" s="255"/>
      <c r="VOH63" s="255"/>
      <c r="VOI63" s="255"/>
      <c r="VOJ63" s="255"/>
      <c r="VOK63" s="255"/>
      <c r="VOL63" s="255"/>
      <c r="VOM63" s="255"/>
      <c r="VON63" s="255"/>
      <c r="VOO63" s="255"/>
      <c r="VOP63" s="255"/>
      <c r="VOQ63" s="255"/>
      <c r="VOR63" s="255"/>
      <c r="VOS63" s="255"/>
      <c r="VOT63" s="255"/>
      <c r="VOU63" s="255"/>
      <c r="VOV63" s="255"/>
      <c r="VOW63" s="255"/>
      <c r="VOX63" s="255"/>
      <c r="VOY63" s="255"/>
      <c r="VOZ63" s="255"/>
      <c r="VPA63" s="255"/>
      <c r="VPB63" s="255"/>
      <c r="VPC63" s="255"/>
      <c r="VPD63" s="255"/>
      <c r="VPE63" s="255"/>
      <c r="VPF63" s="255"/>
      <c r="VPG63" s="255"/>
      <c r="VPH63" s="255"/>
      <c r="VPI63" s="255"/>
      <c r="VPJ63" s="255"/>
      <c r="VPK63" s="255"/>
      <c r="VPL63" s="255"/>
      <c r="VPM63" s="255"/>
      <c r="VPN63" s="255"/>
      <c r="VPO63" s="255"/>
      <c r="VPP63" s="255"/>
      <c r="VPQ63" s="255"/>
      <c r="VPR63" s="255"/>
      <c r="VPS63" s="255"/>
      <c r="VPT63" s="255"/>
      <c r="VPU63" s="255"/>
      <c r="VPV63" s="255"/>
      <c r="VPW63" s="255"/>
      <c r="VPX63" s="255"/>
      <c r="VPY63" s="255"/>
      <c r="VPZ63" s="255"/>
      <c r="VQA63" s="255"/>
      <c r="VQB63" s="255"/>
      <c r="VQC63" s="255"/>
      <c r="VQD63" s="255"/>
      <c r="VQE63" s="255"/>
      <c r="VQF63" s="255"/>
      <c r="VQG63" s="255"/>
      <c r="VQH63" s="255"/>
      <c r="VQI63" s="255"/>
      <c r="VQJ63" s="255"/>
      <c r="VQK63" s="255"/>
      <c r="VQL63" s="255"/>
      <c r="VQM63" s="255"/>
      <c r="VQN63" s="255"/>
      <c r="VQO63" s="255"/>
      <c r="VQP63" s="255"/>
      <c r="VQQ63" s="255"/>
      <c r="VQR63" s="255"/>
      <c r="VQS63" s="255"/>
      <c r="VQT63" s="255"/>
      <c r="VQU63" s="255"/>
      <c r="VQV63" s="255"/>
      <c r="VQW63" s="255"/>
      <c r="VQX63" s="255"/>
      <c r="VQY63" s="255"/>
      <c r="VQZ63" s="255"/>
      <c r="VRA63" s="255"/>
      <c r="VRB63" s="255"/>
      <c r="VRC63" s="255"/>
      <c r="VRD63" s="255"/>
      <c r="VRE63" s="255"/>
      <c r="VRF63" s="255"/>
      <c r="VRG63" s="255"/>
      <c r="VRH63" s="255"/>
      <c r="VRI63" s="255"/>
      <c r="VRJ63" s="255"/>
      <c r="VRK63" s="255"/>
      <c r="VRL63" s="255"/>
      <c r="VRM63" s="255"/>
      <c r="VRN63" s="255"/>
      <c r="VRO63" s="255"/>
      <c r="VRP63" s="255"/>
      <c r="VRQ63" s="255"/>
      <c r="VRR63" s="255"/>
      <c r="VRS63" s="255"/>
      <c r="VRT63" s="255"/>
      <c r="VRU63" s="255"/>
      <c r="VRV63" s="255"/>
      <c r="VRW63" s="255"/>
      <c r="VRX63" s="255"/>
      <c r="VRY63" s="255"/>
      <c r="VRZ63" s="255"/>
      <c r="VSA63" s="255"/>
      <c r="VSB63" s="255"/>
      <c r="VSC63" s="255"/>
      <c r="VSD63" s="255"/>
      <c r="VSE63" s="255"/>
      <c r="VSF63" s="255"/>
      <c r="VSG63" s="255"/>
      <c r="VSH63" s="255"/>
      <c r="VSI63" s="255"/>
      <c r="VSJ63" s="255"/>
      <c r="VSK63" s="255"/>
      <c r="VSL63" s="255"/>
      <c r="VSM63" s="255"/>
      <c r="VSN63" s="255"/>
      <c r="VSO63" s="255"/>
      <c r="VSP63" s="255"/>
      <c r="VSQ63" s="255"/>
      <c r="VSR63" s="255"/>
      <c r="VSS63" s="255"/>
      <c r="VST63" s="255"/>
      <c r="VSU63" s="255"/>
      <c r="VSV63" s="255"/>
      <c r="VSW63" s="255"/>
      <c r="VSX63" s="255"/>
      <c r="VSY63" s="255"/>
      <c r="VSZ63" s="255"/>
      <c r="VTA63" s="255"/>
      <c r="VTB63" s="255"/>
      <c r="VTC63" s="255"/>
      <c r="VTD63" s="255"/>
      <c r="VTE63" s="255"/>
      <c r="VTF63" s="255"/>
      <c r="VTG63" s="255"/>
      <c r="VTH63" s="255"/>
      <c r="VTI63" s="255"/>
      <c r="VTJ63" s="255"/>
      <c r="VTK63" s="255"/>
      <c r="VTL63" s="255"/>
      <c r="VTM63" s="255"/>
      <c r="VTN63" s="255"/>
      <c r="VTO63" s="255"/>
      <c r="VTP63" s="255"/>
      <c r="VTQ63" s="255"/>
      <c r="VTR63" s="255"/>
      <c r="VTS63" s="255"/>
      <c r="VTT63" s="255"/>
      <c r="VTU63" s="255"/>
      <c r="VTV63" s="255"/>
      <c r="VTW63" s="255"/>
      <c r="VTX63" s="255"/>
      <c r="VTY63" s="255"/>
      <c r="VTZ63" s="255"/>
      <c r="VUA63" s="255"/>
      <c r="VUB63" s="255"/>
      <c r="VUC63" s="255"/>
      <c r="VUD63" s="255"/>
      <c r="VUE63" s="255"/>
      <c r="VUF63" s="255"/>
      <c r="VUG63" s="255"/>
      <c r="VUH63" s="255"/>
      <c r="VUI63" s="255"/>
      <c r="VUJ63" s="255"/>
      <c r="VUK63" s="255"/>
      <c r="VUL63" s="255"/>
      <c r="VUM63" s="255"/>
      <c r="VUN63" s="255"/>
      <c r="VUO63" s="255"/>
      <c r="VUP63" s="255"/>
      <c r="VUQ63" s="255"/>
      <c r="VUR63" s="255"/>
      <c r="VUS63" s="255"/>
      <c r="VUT63" s="255"/>
      <c r="VUU63" s="255"/>
      <c r="VUV63" s="255"/>
      <c r="VUW63" s="255"/>
      <c r="VUX63" s="255"/>
      <c r="VUY63" s="255"/>
      <c r="VUZ63" s="255"/>
      <c r="VVA63" s="255"/>
      <c r="VVB63" s="255"/>
      <c r="VVC63" s="255"/>
      <c r="VVD63" s="255"/>
      <c r="VVE63" s="255"/>
      <c r="VVF63" s="255"/>
      <c r="VVG63" s="255"/>
      <c r="VVH63" s="255"/>
      <c r="VVI63" s="255"/>
      <c r="VVJ63" s="255"/>
      <c r="VVK63" s="255"/>
      <c r="VVL63" s="255"/>
      <c r="VVM63" s="255"/>
      <c r="VVN63" s="255"/>
      <c r="VVO63" s="255"/>
      <c r="VVP63" s="255"/>
      <c r="VVQ63" s="255"/>
      <c r="VVR63" s="255"/>
      <c r="VVS63" s="255"/>
      <c r="VVT63" s="255"/>
      <c r="VVU63" s="255"/>
      <c r="VVV63" s="255"/>
      <c r="VVW63" s="255"/>
      <c r="VVX63" s="255"/>
      <c r="VVY63" s="255"/>
      <c r="VVZ63" s="255"/>
      <c r="VWA63" s="255"/>
      <c r="VWB63" s="255"/>
      <c r="VWC63" s="255"/>
      <c r="VWD63" s="255"/>
      <c r="VWE63" s="255"/>
      <c r="VWF63" s="255"/>
      <c r="VWG63" s="255"/>
      <c r="VWH63" s="255"/>
      <c r="VWI63" s="255"/>
      <c r="VWJ63" s="255"/>
      <c r="VWK63" s="255"/>
      <c r="VWL63" s="255"/>
      <c r="VWM63" s="255"/>
      <c r="VWN63" s="255"/>
      <c r="VWO63" s="255"/>
      <c r="VWP63" s="255"/>
      <c r="VWQ63" s="255"/>
      <c r="VWR63" s="255"/>
      <c r="VWS63" s="255"/>
      <c r="VWT63" s="255"/>
      <c r="VWU63" s="255"/>
      <c r="VWV63" s="255"/>
      <c r="VWW63" s="255"/>
      <c r="VWX63" s="255"/>
      <c r="VWY63" s="255"/>
      <c r="VWZ63" s="255"/>
      <c r="VXA63" s="255"/>
      <c r="VXB63" s="255"/>
      <c r="VXC63" s="255"/>
      <c r="VXD63" s="255"/>
      <c r="VXE63" s="255"/>
      <c r="VXF63" s="255"/>
      <c r="VXG63" s="255"/>
      <c r="VXH63" s="255"/>
      <c r="VXI63" s="255"/>
      <c r="VXJ63" s="255"/>
      <c r="VXK63" s="255"/>
      <c r="VXL63" s="255"/>
      <c r="VXM63" s="255"/>
      <c r="VXN63" s="255"/>
      <c r="VXO63" s="255"/>
      <c r="VXP63" s="255"/>
      <c r="VXQ63" s="255"/>
      <c r="VXR63" s="255"/>
      <c r="VXS63" s="255"/>
      <c r="VXT63" s="255"/>
      <c r="VXU63" s="255"/>
      <c r="VXV63" s="255"/>
      <c r="VXW63" s="255"/>
      <c r="VXX63" s="255"/>
      <c r="VXY63" s="255"/>
      <c r="VXZ63" s="255"/>
      <c r="VYA63" s="255"/>
      <c r="VYB63" s="255"/>
      <c r="VYC63" s="255"/>
      <c r="VYD63" s="255"/>
      <c r="VYE63" s="255"/>
      <c r="VYF63" s="255"/>
      <c r="VYG63" s="255"/>
      <c r="VYH63" s="255"/>
      <c r="VYI63" s="255"/>
      <c r="VYJ63" s="255"/>
      <c r="VYK63" s="255"/>
      <c r="VYL63" s="255"/>
      <c r="VYM63" s="255"/>
      <c r="VYN63" s="255"/>
      <c r="VYO63" s="255"/>
      <c r="VYP63" s="255"/>
      <c r="VYQ63" s="255"/>
      <c r="VYR63" s="255"/>
      <c r="VYS63" s="255"/>
      <c r="VYT63" s="255"/>
      <c r="VYU63" s="255"/>
      <c r="VYV63" s="255"/>
      <c r="VYW63" s="255"/>
      <c r="VYX63" s="255"/>
      <c r="VYY63" s="255"/>
      <c r="VYZ63" s="255"/>
      <c r="VZA63" s="255"/>
      <c r="VZB63" s="255"/>
      <c r="VZC63" s="255"/>
      <c r="VZD63" s="255"/>
      <c r="VZE63" s="255"/>
      <c r="VZF63" s="255"/>
      <c r="VZG63" s="255"/>
      <c r="VZH63" s="255"/>
      <c r="VZI63" s="255"/>
      <c r="VZJ63" s="255"/>
      <c r="VZK63" s="255"/>
      <c r="VZL63" s="255"/>
      <c r="VZM63" s="255"/>
      <c r="VZN63" s="255"/>
      <c r="VZO63" s="255"/>
      <c r="VZP63" s="255"/>
      <c r="VZQ63" s="255"/>
      <c r="VZR63" s="255"/>
      <c r="VZS63" s="255"/>
      <c r="VZT63" s="255"/>
      <c r="VZU63" s="255"/>
      <c r="VZV63" s="255"/>
      <c r="VZW63" s="255"/>
      <c r="VZX63" s="255"/>
      <c r="VZY63" s="255"/>
      <c r="VZZ63" s="255"/>
      <c r="WAA63" s="255"/>
      <c r="WAB63" s="255"/>
      <c r="WAC63" s="255"/>
      <c r="WAD63" s="255"/>
      <c r="WAE63" s="255"/>
      <c r="WAF63" s="255"/>
      <c r="WAG63" s="255"/>
      <c r="WAH63" s="255"/>
      <c r="WAI63" s="255"/>
      <c r="WAJ63" s="255"/>
      <c r="WAK63" s="255"/>
      <c r="WAL63" s="255"/>
      <c r="WAM63" s="255"/>
      <c r="WAN63" s="255"/>
      <c r="WAO63" s="255"/>
      <c r="WAP63" s="255"/>
      <c r="WAQ63" s="255"/>
      <c r="WAR63" s="255"/>
      <c r="WAS63" s="255"/>
      <c r="WAT63" s="255"/>
      <c r="WAU63" s="255"/>
      <c r="WAV63" s="255"/>
      <c r="WAW63" s="255"/>
      <c r="WAX63" s="255"/>
      <c r="WAY63" s="255"/>
      <c r="WAZ63" s="255"/>
      <c r="WBA63" s="255"/>
      <c r="WBB63" s="255"/>
      <c r="WBC63" s="255"/>
      <c r="WBD63" s="255"/>
      <c r="WBE63" s="255"/>
      <c r="WBF63" s="255"/>
      <c r="WBG63" s="255"/>
      <c r="WBH63" s="255"/>
      <c r="WBI63" s="255"/>
      <c r="WBJ63" s="255"/>
      <c r="WBK63" s="255"/>
      <c r="WBL63" s="255"/>
      <c r="WBM63" s="255"/>
      <c r="WBN63" s="255"/>
      <c r="WBO63" s="255"/>
      <c r="WBP63" s="255"/>
      <c r="WBQ63" s="255"/>
      <c r="WBR63" s="255"/>
      <c r="WBS63" s="255"/>
      <c r="WBT63" s="255"/>
      <c r="WBU63" s="255"/>
      <c r="WBV63" s="255"/>
      <c r="WBW63" s="255"/>
      <c r="WBX63" s="255"/>
      <c r="WBY63" s="255"/>
      <c r="WBZ63" s="255"/>
      <c r="WCA63" s="255"/>
      <c r="WCB63" s="255"/>
      <c r="WCC63" s="255"/>
      <c r="WCD63" s="255"/>
      <c r="WCE63" s="255"/>
      <c r="WCF63" s="255"/>
      <c r="WCG63" s="255"/>
      <c r="WCH63" s="255"/>
      <c r="WCI63" s="255"/>
      <c r="WCJ63" s="255"/>
      <c r="WCK63" s="255"/>
      <c r="WCL63" s="255"/>
      <c r="WCM63" s="255"/>
      <c r="WCN63" s="255"/>
      <c r="WCO63" s="255"/>
      <c r="WCP63" s="255"/>
      <c r="WCQ63" s="255"/>
      <c r="WCR63" s="255"/>
      <c r="WCS63" s="255"/>
      <c r="WCT63" s="255"/>
      <c r="WCU63" s="255"/>
      <c r="WCV63" s="255"/>
      <c r="WCW63" s="255"/>
      <c r="WCX63" s="255"/>
      <c r="WCY63" s="255"/>
      <c r="WCZ63" s="255"/>
      <c r="WDA63" s="255"/>
      <c r="WDB63" s="255"/>
      <c r="WDC63" s="255"/>
      <c r="WDD63" s="255"/>
      <c r="WDE63" s="255"/>
      <c r="WDF63" s="255"/>
      <c r="WDG63" s="255"/>
      <c r="WDH63" s="255"/>
      <c r="WDI63" s="255"/>
      <c r="WDJ63" s="255"/>
      <c r="WDK63" s="255"/>
      <c r="WDL63" s="255"/>
      <c r="WDM63" s="255"/>
      <c r="WDN63" s="255"/>
      <c r="WDO63" s="255"/>
      <c r="WDP63" s="255"/>
      <c r="WDQ63" s="255"/>
      <c r="WDR63" s="255"/>
      <c r="WDS63" s="255"/>
      <c r="WDT63" s="255"/>
      <c r="WDU63" s="255"/>
      <c r="WDV63" s="255"/>
      <c r="WDW63" s="255"/>
      <c r="WDX63" s="255"/>
      <c r="WDY63" s="255"/>
      <c r="WDZ63" s="255"/>
      <c r="WEA63" s="255"/>
      <c r="WEB63" s="255"/>
      <c r="WEC63" s="255"/>
      <c r="WED63" s="255"/>
      <c r="WEE63" s="255"/>
      <c r="WEF63" s="255"/>
      <c r="WEG63" s="255"/>
      <c r="WEH63" s="255"/>
      <c r="WEI63" s="255"/>
      <c r="WEJ63" s="255"/>
      <c r="WEK63" s="255"/>
      <c r="WEL63" s="255"/>
      <c r="WEM63" s="255"/>
      <c r="WEN63" s="255"/>
      <c r="WEO63" s="255"/>
      <c r="WEP63" s="255"/>
      <c r="WEQ63" s="255"/>
      <c r="WER63" s="255"/>
      <c r="WES63" s="255"/>
      <c r="WET63" s="255"/>
      <c r="WEU63" s="255"/>
      <c r="WEV63" s="255"/>
      <c r="WEW63" s="255"/>
      <c r="WEX63" s="255"/>
      <c r="WEY63" s="255"/>
      <c r="WEZ63" s="255"/>
      <c r="WFA63" s="255"/>
      <c r="WFB63" s="255"/>
      <c r="WFC63" s="255"/>
      <c r="WFD63" s="255"/>
      <c r="WFE63" s="255"/>
      <c r="WFF63" s="255"/>
      <c r="WFG63" s="255"/>
      <c r="WFH63" s="255"/>
      <c r="WFI63" s="255"/>
      <c r="WFJ63" s="255"/>
      <c r="WFK63" s="255"/>
      <c r="WFL63" s="255"/>
      <c r="WFM63" s="255"/>
      <c r="WFN63" s="255"/>
      <c r="WFO63" s="255"/>
      <c r="WFP63" s="255"/>
      <c r="WFQ63" s="255"/>
      <c r="WFR63" s="255"/>
      <c r="WFS63" s="255"/>
      <c r="WFT63" s="255"/>
      <c r="WFU63" s="255"/>
      <c r="WFV63" s="255"/>
      <c r="WFW63" s="255"/>
      <c r="WFX63" s="255"/>
      <c r="WFY63" s="255"/>
      <c r="WFZ63" s="255"/>
      <c r="WGA63" s="255"/>
      <c r="WGB63" s="255"/>
      <c r="WGC63" s="255"/>
      <c r="WGD63" s="255"/>
      <c r="WGE63" s="255"/>
      <c r="WGF63" s="255"/>
      <c r="WGG63" s="255"/>
      <c r="WGH63" s="255"/>
      <c r="WGI63" s="255"/>
      <c r="WGJ63" s="255"/>
      <c r="WGK63" s="255"/>
      <c r="WGL63" s="255"/>
      <c r="WGM63" s="255"/>
      <c r="WGN63" s="255"/>
      <c r="WGO63" s="255"/>
      <c r="WGP63" s="255"/>
      <c r="WGQ63" s="255"/>
      <c r="WGR63" s="255"/>
      <c r="WGS63" s="255"/>
      <c r="WGT63" s="255"/>
      <c r="WGU63" s="255"/>
      <c r="WGV63" s="255"/>
      <c r="WGW63" s="255"/>
      <c r="WGX63" s="255"/>
      <c r="WGY63" s="255"/>
      <c r="WGZ63" s="255"/>
      <c r="WHA63" s="255"/>
      <c r="WHB63" s="255"/>
      <c r="WHC63" s="255"/>
      <c r="WHD63" s="255"/>
      <c r="WHE63" s="255"/>
      <c r="WHF63" s="255"/>
      <c r="WHG63" s="255"/>
      <c r="WHH63" s="255"/>
      <c r="WHI63" s="255"/>
      <c r="WHJ63" s="255"/>
      <c r="WHK63" s="255"/>
      <c r="WHL63" s="255"/>
      <c r="WHM63" s="255"/>
      <c r="WHN63" s="255"/>
      <c r="WHO63" s="255"/>
      <c r="WHP63" s="255"/>
      <c r="WHQ63" s="255"/>
      <c r="WHR63" s="255"/>
      <c r="WHS63" s="255"/>
      <c r="WHT63" s="255"/>
      <c r="WHU63" s="255"/>
      <c r="WHV63" s="255"/>
      <c r="WHW63" s="255"/>
      <c r="WHX63" s="255"/>
      <c r="WHY63" s="255"/>
      <c r="WHZ63" s="255"/>
      <c r="WIA63" s="255"/>
      <c r="WIB63" s="255"/>
      <c r="WIC63" s="255"/>
      <c r="WID63" s="255"/>
      <c r="WIE63" s="255"/>
      <c r="WIF63" s="255"/>
      <c r="WIG63" s="255"/>
      <c r="WIH63" s="255"/>
      <c r="WII63" s="255"/>
      <c r="WIJ63" s="255"/>
      <c r="WIK63" s="255"/>
      <c r="WIL63" s="255"/>
      <c r="WIM63" s="255"/>
      <c r="WIN63" s="255"/>
      <c r="WIO63" s="255"/>
      <c r="WIP63" s="255"/>
      <c r="WIQ63" s="255"/>
      <c r="WIR63" s="255"/>
      <c r="WIS63" s="255"/>
      <c r="WIT63" s="255"/>
      <c r="WIU63" s="255"/>
      <c r="WIV63" s="255"/>
      <c r="WIW63" s="255"/>
      <c r="WIX63" s="255"/>
      <c r="WIY63" s="255"/>
      <c r="WIZ63" s="255"/>
      <c r="WJA63" s="255"/>
      <c r="WJB63" s="255"/>
      <c r="WJC63" s="255"/>
      <c r="WJD63" s="255"/>
      <c r="WJE63" s="255"/>
      <c r="WJF63" s="255"/>
      <c r="WJG63" s="255"/>
      <c r="WJH63" s="255"/>
      <c r="WJI63" s="255"/>
      <c r="WJJ63" s="255"/>
      <c r="WJK63" s="255"/>
      <c r="WJL63" s="255"/>
      <c r="WJM63" s="255"/>
      <c r="WJN63" s="255"/>
      <c r="WJO63" s="255"/>
      <c r="WJP63" s="255"/>
      <c r="WJQ63" s="255"/>
      <c r="WJR63" s="255"/>
      <c r="WJS63" s="255"/>
      <c r="WJT63" s="255"/>
      <c r="WJU63" s="255"/>
      <c r="WJV63" s="255"/>
      <c r="WJW63" s="255"/>
      <c r="WJX63" s="255"/>
      <c r="WJY63" s="255"/>
      <c r="WJZ63" s="255"/>
      <c r="WKA63" s="255"/>
      <c r="WKB63" s="255"/>
      <c r="WKC63" s="255"/>
      <c r="WKD63" s="255"/>
      <c r="WKE63" s="255"/>
      <c r="WKF63" s="255"/>
      <c r="WKG63" s="255"/>
      <c r="WKH63" s="255"/>
      <c r="WKI63" s="255"/>
      <c r="WKJ63" s="255"/>
      <c r="WKK63" s="255"/>
      <c r="WKL63" s="255"/>
      <c r="WKM63" s="255"/>
      <c r="WKN63" s="255"/>
      <c r="WKO63" s="255"/>
      <c r="WKP63" s="255"/>
      <c r="WKQ63" s="255"/>
      <c r="WKR63" s="255"/>
      <c r="WKS63" s="255"/>
      <c r="WKT63" s="255"/>
      <c r="WKU63" s="255"/>
      <c r="WKV63" s="255"/>
      <c r="WKW63" s="255"/>
      <c r="WKX63" s="255"/>
      <c r="WKY63" s="255"/>
      <c r="WKZ63" s="255"/>
      <c r="WLA63" s="255"/>
      <c r="WLB63" s="255"/>
      <c r="WLC63" s="255"/>
      <c r="WLD63" s="255"/>
      <c r="WLE63" s="255"/>
      <c r="WLF63" s="255"/>
      <c r="WLG63" s="255"/>
      <c r="WLH63" s="255"/>
      <c r="WLI63" s="255"/>
      <c r="WLJ63" s="255"/>
      <c r="WLK63" s="255"/>
      <c r="WLL63" s="255"/>
      <c r="WLM63" s="255"/>
      <c r="WLN63" s="255"/>
      <c r="WLO63" s="255"/>
      <c r="WLP63" s="255"/>
      <c r="WLQ63" s="255"/>
      <c r="WLR63" s="255"/>
      <c r="WLS63" s="255"/>
      <c r="WLT63" s="255"/>
      <c r="WLU63" s="255"/>
      <c r="WLV63" s="255"/>
      <c r="WLW63" s="255"/>
      <c r="WLX63" s="255"/>
      <c r="WLY63" s="255"/>
      <c r="WLZ63" s="255"/>
      <c r="WMA63" s="255"/>
      <c r="WMB63" s="255"/>
      <c r="WMC63" s="255"/>
      <c r="WMD63" s="255"/>
      <c r="WME63" s="255"/>
      <c r="WMF63" s="255"/>
      <c r="WMG63" s="255"/>
      <c r="WMH63" s="255"/>
      <c r="WMI63" s="255"/>
      <c r="WMJ63" s="255"/>
      <c r="WMK63" s="255"/>
      <c r="WML63" s="255"/>
      <c r="WMM63" s="255"/>
      <c r="WMN63" s="255"/>
      <c r="WMO63" s="255"/>
      <c r="WMP63" s="255"/>
      <c r="WMQ63" s="255"/>
      <c r="WMR63" s="255"/>
      <c r="WMS63" s="255"/>
      <c r="WMT63" s="255"/>
      <c r="WMU63" s="255"/>
      <c r="WMV63" s="255"/>
      <c r="WMW63" s="255"/>
      <c r="WMX63" s="255"/>
      <c r="WMY63" s="255"/>
      <c r="WMZ63" s="255"/>
      <c r="WNA63" s="255"/>
      <c r="WNB63" s="255"/>
      <c r="WNC63" s="255"/>
      <c r="WND63" s="255"/>
      <c r="WNE63" s="255"/>
      <c r="WNF63" s="255"/>
      <c r="WNG63" s="255"/>
      <c r="WNH63" s="255"/>
      <c r="WNI63" s="255"/>
      <c r="WNJ63" s="255"/>
      <c r="WNK63" s="255"/>
      <c r="WNL63" s="255"/>
      <c r="WNM63" s="255"/>
      <c r="WNN63" s="255"/>
      <c r="WNO63" s="255"/>
      <c r="WNP63" s="255"/>
      <c r="WNQ63" s="255"/>
      <c r="WNR63" s="255"/>
      <c r="WNS63" s="255"/>
      <c r="WNT63" s="255"/>
      <c r="WNU63" s="255"/>
      <c r="WNV63" s="255"/>
      <c r="WNW63" s="255"/>
      <c r="WNX63" s="255"/>
      <c r="WNY63" s="255"/>
      <c r="WNZ63" s="255"/>
      <c r="WOA63" s="255"/>
      <c r="WOB63" s="255"/>
      <c r="WOC63" s="255"/>
      <c r="WOD63" s="255"/>
      <c r="WOE63" s="255"/>
      <c r="WOF63" s="255"/>
      <c r="WOG63" s="255"/>
      <c r="WOH63" s="255"/>
      <c r="WOI63" s="255"/>
      <c r="WOJ63" s="255"/>
      <c r="WOK63" s="255"/>
      <c r="WOL63" s="255"/>
      <c r="WOM63" s="255"/>
      <c r="WON63" s="255"/>
      <c r="WOO63" s="255"/>
      <c r="WOP63" s="255"/>
      <c r="WOQ63" s="255"/>
      <c r="WOR63" s="255"/>
      <c r="WOS63" s="255"/>
      <c r="WOT63" s="255"/>
      <c r="WOU63" s="255"/>
      <c r="WOV63" s="255"/>
      <c r="WOW63" s="255"/>
      <c r="WOX63" s="255"/>
      <c r="WOY63" s="255"/>
      <c r="WOZ63" s="255"/>
      <c r="WPA63" s="255"/>
      <c r="WPB63" s="255"/>
      <c r="WPC63" s="255"/>
      <c r="WPD63" s="255"/>
      <c r="WPE63" s="255"/>
      <c r="WPF63" s="255"/>
      <c r="WPG63" s="255"/>
      <c r="WPH63" s="255"/>
      <c r="WPI63" s="255"/>
      <c r="WPJ63" s="255"/>
      <c r="WPK63" s="255"/>
      <c r="WPL63" s="255"/>
      <c r="WPM63" s="255"/>
      <c r="WPN63" s="255"/>
      <c r="WPO63" s="255"/>
      <c r="WPP63" s="255"/>
      <c r="WPQ63" s="255"/>
      <c r="WPR63" s="255"/>
      <c r="WPS63" s="255"/>
      <c r="WPT63" s="255"/>
      <c r="WPU63" s="255"/>
      <c r="WPV63" s="255"/>
      <c r="WPW63" s="255"/>
      <c r="WPX63" s="255"/>
      <c r="WPY63" s="255"/>
      <c r="WPZ63" s="255"/>
      <c r="WQA63" s="255"/>
      <c r="WQB63" s="255"/>
      <c r="WQC63" s="255"/>
      <c r="WQD63" s="255"/>
      <c r="WQE63" s="255"/>
      <c r="WQF63" s="255"/>
      <c r="WQG63" s="255"/>
      <c r="WQH63" s="255"/>
      <c r="WQI63" s="255"/>
      <c r="WQJ63" s="255"/>
      <c r="WQK63" s="255"/>
      <c r="WQL63" s="255"/>
      <c r="WQM63" s="255"/>
      <c r="WQN63" s="255"/>
      <c r="WQO63" s="255"/>
      <c r="WQP63" s="255"/>
      <c r="WQQ63" s="255"/>
      <c r="WQR63" s="255"/>
      <c r="WQS63" s="255"/>
      <c r="WQT63" s="255"/>
      <c r="WQU63" s="255"/>
      <c r="WQV63" s="255"/>
      <c r="WQW63" s="255"/>
      <c r="WQX63" s="255"/>
      <c r="WQY63" s="255"/>
      <c r="WQZ63" s="255"/>
      <c r="WRA63" s="255"/>
      <c r="WRB63" s="255"/>
      <c r="WRC63" s="255"/>
      <c r="WRD63" s="255"/>
      <c r="WRE63" s="255"/>
      <c r="WRF63" s="255"/>
      <c r="WRG63" s="255"/>
      <c r="WRH63" s="255"/>
      <c r="WRI63" s="255"/>
      <c r="WRJ63" s="255"/>
      <c r="WRK63" s="255"/>
      <c r="WRL63" s="255"/>
      <c r="WRM63" s="255"/>
      <c r="WRN63" s="255"/>
      <c r="WRO63" s="255"/>
      <c r="WRP63" s="255"/>
      <c r="WRQ63" s="255"/>
      <c r="WRR63" s="255"/>
      <c r="WRS63" s="255"/>
      <c r="WRT63" s="255"/>
      <c r="WRU63" s="255"/>
      <c r="WRV63" s="255"/>
      <c r="WRW63" s="255"/>
      <c r="WRX63" s="255"/>
      <c r="WRY63" s="255"/>
      <c r="WRZ63" s="255"/>
      <c r="WSA63" s="255"/>
      <c r="WSB63" s="255"/>
      <c r="WSC63" s="255"/>
      <c r="WSD63" s="255"/>
      <c r="WSE63" s="255"/>
      <c r="WSF63" s="255"/>
      <c r="WSG63" s="255"/>
      <c r="WSH63" s="255"/>
      <c r="WSI63" s="255"/>
      <c r="WSJ63" s="255"/>
      <c r="WSK63" s="255"/>
      <c r="WSL63" s="255"/>
      <c r="WSM63" s="255"/>
      <c r="WSN63" s="255"/>
      <c r="WSO63" s="255"/>
      <c r="WSP63" s="255"/>
      <c r="WSQ63" s="255"/>
      <c r="WSR63" s="255"/>
      <c r="WSS63" s="255"/>
      <c r="WST63" s="255"/>
      <c r="WSU63" s="255"/>
      <c r="WSV63" s="255"/>
      <c r="WSW63" s="255"/>
      <c r="WSX63" s="255"/>
      <c r="WSY63" s="255"/>
      <c r="WSZ63" s="255"/>
      <c r="WTA63" s="255"/>
      <c r="WTB63" s="255"/>
      <c r="WTC63" s="255"/>
      <c r="WTD63" s="255"/>
      <c r="WTE63" s="255"/>
      <c r="WTF63" s="255"/>
      <c r="WTG63" s="255"/>
      <c r="WTH63" s="255"/>
      <c r="WTI63" s="255"/>
      <c r="WTJ63" s="255"/>
      <c r="WTK63" s="255"/>
      <c r="WTL63" s="255"/>
      <c r="WTM63" s="255"/>
      <c r="WTN63" s="255"/>
      <c r="WTO63" s="255"/>
      <c r="WTP63" s="255"/>
      <c r="WTQ63" s="255"/>
      <c r="WTR63" s="255"/>
      <c r="WTS63" s="255"/>
      <c r="WTT63" s="255"/>
      <c r="WTU63" s="255"/>
      <c r="WTV63" s="255"/>
      <c r="WTW63" s="255"/>
      <c r="WTX63" s="255"/>
      <c r="WTY63" s="255"/>
      <c r="WTZ63" s="255"/>
      <c r="WUA63" s="255"/>
      <c r="WUB63" s="255"/>
      <c r="WUC63" s="255"/>
      <c r="WUD63" s="255"/>
      <c r="WUE63" s="255"/>
      <c r="WUF63" s="255"/>
      <c r="WUG63" s="255"/>
      <c r="WUH63" s="255"/>
      <c r="WUI63" s="255"/>
      <c r="WUJ63" s="255"/>
      <c r="WUK63" s="255"/>
      <c r="WUL63" s="255"/>
      <c r="WUM63" s="255"/>
      <c r="WUN63" s="255"/>
      <c r="WUO63" s="255"/>
      <c r="WUP63" s="255"/>
      <c r="WUQ63" s="255"/>
      <c r="WUR63" s="255"/>
      <c r="WUS63" s="255"/>
      <c r="WUT63" s="255"/>
      <c r="WUU63" s="255"/>
      <c r="WUV63" s="255"/>
      <c r="WUW63" s="255"/>
      <c r="WUX63" s="255"/>
      <c r="WUY63" s="255"/>
      <c r="WUZ63" s="255"/>
      <c r="WVA63" s="255"/>
      <c r="WVB63" s="255"/>
      <c r="WVC63" s="255"/>
      <c r="WVD63" s="255"/>
      <c r="WVE63" s="255"/>
      <c r="WVF63" s="255"/>
      <c r="WVG63" s="255"/>
      <c r="WVH63" s="255"/>
      <c r="WVI63" s="255"/>
      <c r="WVJ63" s="255"/>
      <c r="WVK63" s="255"/>
      <c r="WVL63" s="255"/>
      <c r="WVM63" s="255"/>
      <c r="WVN63" s="255"/>
      <c r="WVO63" s="255"/>
      <c r="WVP63" s="255"/>
      <c r="WVQ63" s="255"/>
      <c r="WVR63" s="255"/>
      <c r="WVS63" s="255"/>
      <c r="WVT63" s="255"/>
      <c r="WVU63" s="255"/>
      <c r="WVV63" s="255"/>
      <c r="WVW63" s="255"/>
      <c r="WVX63" s="255"/>
      <c r="WVY63" s="255"/>
      <c r="WVZ63" s="255"/>
      <c r="WWA63" s="255"/>
      <c r="WWB63" s="255"/>
      <c r="WWC63" s="255"/>
      <c r="WWD63" s="255"/>
      <c r="WWE63" s="255"/>
      <c r="WWF63" s="255"/>
      <c r="WWG63" s="255"/>
      <c r="WWH63" s="255"/>
      <c r="WWI63" s="255"/>
      <c r="WWJ63" s="255"/>
      <c r="WWK63" s="255"/>
      <c r="WWL63" s="255"/>
      <c r="WWM63" s="255"/>
      <c r="WWN63" s="255"/>
      <c r="WWO63" s="255"/>
      <c r="WWP63" s="255"/>
      <c r="WWQ63" s="255"/>
      <c r="WWR63" s="255"/>
      <c r="WWS63" s="255"/>
      <c r="WWT63" s="255"/>
      <c r="WWU63" s="255"/>
      <c r="WWV63" s="255"/>
      <c r="WWW63" s="255"/>
      <c r="WWX63" s="255"/>
      <c r="WWY63" s="255"/>
      <c r="WWZ63" s="255"/>
      <c r="WXA63" s="255"/>
      <c r="WXB63" s="255"/>
      <c r="WXC63" s="255"/>
      <c r="WXD63" s="255"/>
      <c r="WXE63" s="255"/>
      <c r="WXF63" s="255"/>
      <c r="WXG63" s="255"/>
      <c r="WXH63" s="255"/>
      <c r="WXI63" s="255"/>
      <c r="WXJ63" s="255"/>
      <c r="WXK63" s="255"/>
      <c r="WXL63" s="255"/>
      <c r="WXM63" s="255"/>
      <c r="WXN63" s="255"/>
      <c r="WXO63" s="255"/>
      <c r="WXP63" s="255"/>
      <c r="WXQ63" s="255"/>
      <c r="WXR63" s="255"/>
      <c r="WXS63" s="255"/>
      <c r="WXT63" s="255"/>
      <c r="WXU63" s="255"/>
      <c r="WXV63" s="255"/>
      <c r="WXW63" s="255"/>
      <c r="WXX63" s="255"/>
      <c r="WXY63" s="255"/>
      <c r="WXZ63" s="255"/>
      <c r="WYA63" s="255"/>
      <c r="WYB63" s="255"/>
      <c r="WYC63" s="255"/>
      <c r="WYD63" s="255"/>
      <c r="WYE63" s="255"/>
      <c r="WYF63" s="255"/>
      <c r="WYG63" s="255"/>
      <c r="WYH63" s="255"/>
      <c r="WYI63" s="255"/>
      <c r="WYJ63" s="255"/>
      <c r="WYK63" s="255"/>
      <c r="WYL63" s="255"/>
      <c r="WYM63" s="255"/>
      <c r="WYN63" s="255"/>
      <c r="WYO63" s="255"/>
      <c r="WYP63" s="255"/>
      <c r="WYQ63" s="255"/>
      <c r="WYR63" s="255"/>
      <c r="WYS63" s="255"/>
      <c r="WYT63" s="255"/>
      <c r="WYU63" s="255"/>
      <c r="WYV63" s="255"/>
      <c r="WYW63" s="255"/>
      <c r="WYX63" s="255"/>
      <c r="WYY63" s="255"/>
      <c r="WYZ63" s="255"/>
      <c r="WZA63" s="255"/>
      <c r="WZB63" s="255"/>
      <c r="WZC63" s="255"/>
      <c r="WZD63" s="255"/>
      <c r="WZE63" s="255"/>
      <c r="WZF63" s="255"/>
      <c r="WZG63" s="255"/>
      <c r="WZH63" s="255"/>
      <c r="WZI63" s="255"/>
      <c r="WZJ63" s="255"/>
      <c r="WZK63" s="255"/>
      <c r="WZL63" s="255"/>
      <c r="WZM63" s="255"/>
      <c r="WZN63" s="255"/>
      <c r="WZO63" s="255"/>
      <c r="WZP63" s="255"/>
      <c r="WZQ63" s="255"/>
      <c r="WZR63" s="255"/>
      <c r="WZS63" s="255"/>
      <c r="WZT63" s="255"/>
      <c r="WZU63" s="255"/>
      <c r="WZV63" s="255"/>
      <c r="WZW63" s="255"/>
      <c r="WZX63" s="255"/>
      <c r="WZY63" s="255"/>
      <c r="WZZ63" s="255"/>
      <c r="XAA63" s="255"/>
      <c r="XAB63" s="255"/>
      <c r="XAC63" s="255"/>
      <c r="XAD63" s="255"/>
      <c r="XAE63" s="255"/>
      <c r="XAF63" s="255"/>
      <c r="XAG63" s="255"/>
      <c r="XAH63" s="255"/>
      <c r="XAI63" s="255"/>
      <c r="XAJ63" s="255"/>
      <c r="XAK63" s="255"/>
      <c r="XAL63" s="255"/>
      <c r="XAM63" s="255"/>
      <c r="XAN63" s="255"/>
      <c r="XAO63" s="255"/>
      <c r="XAP63" s="255"/>
      <c r="XAQ63" s="255"/>
      <c r="XAR63" s="255"/>
      <c r="XAS63" s="255"/>
      <c r="XAT63" s="255"/>
      <c r="XAU63" s="255"/>
      <c r="XAV63" s="255"/>
      <c r="XAW63" s="255"/>
      <c r="XAX63" s="255"/>
      <c r="XAY63" s="255"/>
      <c r="XAZ63" s="255"/>
      <c r="XBA63" s="255"/>
      <c r="XBB63" s="255"/>
      <c r="XBC63" s="255"/>
      <c r="XBD63" s="255"/>
      <c r="XBE63" s="255"/>
      <c r="XBF63" s="255"/>
      <c r="XBG63" s="255"/>
      <c r="XBH63" s="255"/>
      <c r="XBI63" s="255"/>
      <c r="XBJ63" s="255"/>
      <c r="XBK63" s="255"/>
      <c r="XBL63" s="255"/>
      <c r="XBM63" s="255"/>
      <c r="XBN63" s="255"/>
      <c r="XBO63" s="255"/>
      <c r="XBP63" s="255"/>
      <c r="XBQ63" s="255"/>
      <c r="XBR63" s="255"/>
      <c r="XBS63" s="255"/>
      <c r="XBT63" s="255"/>
      <c r="XBU63" s="255"/>
      <c r="XBV63" s="255"/>
      <c r="XBW63" s="255"/>
      <c r="XBX63" s="255"/>
      <c r="XBY63" s="255"/>
      <c r="XBZ63" s="255"/>
      <c r="XCA63" s="255"/>
      <c r="XCB63" s="255"/>
      <c r="XCC63" s="255"/>
      <c r="XCD63" s="255"/>
      <c r="XCE63" s="255"/>
      <c r="XCF63" s="255"/>
      <c r="XCG63" s="255"/>
      <c r="XCH63" s="255"/>
      <c r="XCI63" s="255"/>
      <c r="XCJ63" s="255"/>
      <c r="XCK63" s="255"/>
      <c r="XCL63" s="255"/>
      <c r="XCM63" s="255"/>
      <c r="XCN63" s="255"/>
      <c r="XCO63" s="255"/>
      <c r="XCP63" s="255"/>
      <c r="XCQ63" s="255"/>
      <c r="XCR63" s="255"/>
      <c r="XCS63" s="255"/>
      <c r="XCT63" s="255"/>
      <c r="XCU63" s="255"/>
      <c r="XCV63" s="255"/>
      <c r="XCW63" s="255"/>
      <c r="XCX63" s="255"/>
      <c r="XCY63" s="255"/>
      <c r="XCZ63" s="255"/>
      <c r="XDA63" s="255"/>
      <c r="XDB63" s="255"/>
      <c r="XDC63" s="255"/>
      <c r="XDD63" s="255"/>
      <c r="XDE63" s="255"/>
      <c r="XDF63" s="255"/>
      <c r="XDG63" s="255"/>
      <c r="XDH63" s="255"/>
      <c r="XDI63" s="255"/>
      <c r="XDJ63" s="255"/>
      <c r="XDK63" s="255"/>
      <c r="XDL63" s="255"/>
      <c r="XDM63" s="255"/>
      <c r="XDN63" s="255"/>
      <c r="XDO63" s="255"/>
      <c r="XDP63" s="255"/>
      <c r="XDQ63" s="255"/>
      <c r="XDR63" s="255"/>
      <c r="XDS63" s="255"/>
      <c r="XDT63" s="255"/>
      <c r="XDU63" s="255"/>
      <c r="XDV63" s="255"/>
      <c r="XDW63" s="255"/>
      <c r="XDX63" s="255"/>
      <c r="XDY63" s="255"/>
      <c r="XDZ63" s="255"/>
      <c r="XEA63" s="255"/>
      <c r="XEB63" s="255"/>
      <c r="XEC63" s="255"/>
      <c r="XED63" s="255"/>
      <c r="XEE63" s="255"/>
      <c r="XEF63" s="255"/>
      <c r="XEG63" s="255"/>
      <c r="XEH63" s="255"/>
      <c r="XEI63" s="255"/>
      <c r="XEJ63" s="255"/>
      <c r="XEK63" s="255"/>
      <c r="XEL63" s="255"/>
      <c r="XEM63" s="255"/>
      <c r="XEN63" s="255"/>
      <c r="XEO63" s="255"/>
      <c r="XEP63" s="255"/>
      <c r="XEQ63" s="255"/>
      <c r="XER63" s="255"/>
      <c r="XES63" s="255"/>
      <c r="XET63" s="255"/>
      <c r="XEU63" s="255"/>
      <c r="XEV63" s="255"/>
      <c r="XEW63" s="255"/>
      <c r="XEX63" s="255"/>
      <c r="XEY63" s="255"/>
      <c r="XEZ63" s="255"/>
      <c r="XFA63" s="255"/>
      <c r="XFB63" s="255"/>
      <c r="XFC63" s="255"/>
    </row>
    <row r="64" spans="1:16383" s="258" customFormat="1" ht="12.75" hidden="1" customHeight="1" x14ac:dyDescent="0.25">
      <c r="A64" s="255"/>
      <c r="B64" s="255"/>
      <c r="C64" s="255"/>
      <c r="E64" s="257"/>
      <c r="F64" s="255"/>
      <c r="H64" s="259"/>
      <c r="I64" s="255"/>
      <c r="J64" s="255"/>
      <c r="K64" s="255"/>
      <c r="L64" s="255"/>
      <c r="M64" s="255"/>
      <c r="N64" s="255"/>
      <c r="O64" s="255"/>
      <c r="P64" s="255"/>
      <c r="Q64" s="255"/>
      <c r="R64" s="255"/>
      <c r="S64" s="255"/>
      <c r="T64" s="255"/>
      <c r="U64" s="255"/>
      <c r="V64" s="255"/>
      <c r="W64" s="255"/>
      <c r="X64" s="255"/>
      <c r="Y64" s="255"/>
      <c r="Z64" s="255"/>
      <c r="AA64" s="255"/>
      <c r="AB64" s="255"/>
      <c r="AC64" s="255"/>
      <c r="AD64" s="255"/>
      <c r="AE64" s="255"/>
      <c r="AF64" s="255"/>
      <c r="AG64" s="255"/>
      <c r="AH64" s="255"/>
      <c r="AI64" s="255"/>
      <c r="AJ64" s="255"/>
      <c r="AK64" s="255"/>
      <c r="AL64" s="255"/>
      <c r="AM64" s="255"/>
      <c r="AN64" s="255"/>
      <c r="AO64" s="255"/>
      <c r="AP64" s="255"/>
      <c r="AQ64" s="255"/>
      <c r="AR64" s="255"/>
      <c r="AS64" s="255"/>
      <c r="AT64" s="255"/>
      <c r="AU64" s="255"/>
      <c r="AV64" s="255"/>
      <c r="AW64" s="255"/>
      <c r="AX64" s="255"/>
      <c r="AY64" s="255"/>
      <c r="AZ64" s="255"/>
      <c r="BA64" s="255"/>
      <c r="BB64" s="255"/>
      <c r="BC64" s="255"/>
      <c r="BD64" s="255"/>
      <c r="BE64" s="255"/>
      <c r="BF64" s="255"/>
      <c r="BG64" s="255"/>
      <c r="BH64" s="255"/>
      <c r="BI64" s="255"/>
      <c r="BJ64" s="255"/>
      <c r="BK64" s="255"/>
      <c r="BL64" s="255"/>
      <c r="BM64" s="255"/>
      <c r="BN64" s="255"/>
      <c r="BO64" s="255"/>
      <c r="BP64" s="255"/>
      <c r="BQ64" s="255"/>
      <c r="BR64" s="255"/>
      <c r="BS64" s="255"/>
      <c r="BT64" s="255"/>
      <c r="BU64" s="255"/>
      <c r="BV64" s="255"/>
      <c r="BW64" s="255"/>
      <c r="BX64" s="255"/>
      <c r="BY64" s="255"/>
      <c r="BZ64" s="255"/>
      <c r="CA64" s="255"/>
      <c r="CB64" s="255"/>
      <c r="CC64" s="255"/>
      <c r="CD64" s="255"/>
      <c r="CE64" s="255"/>
      <c r="CF64" s="255"/>
      <c r="CG64" s="255"/>
      <c r="CH64" s="255"/>
      <c r="CI64" s="255"/>
      <c r="CJ64" s="255"/>
      <c r="CK64" s="255"/>
      <c r="CL64" s="255"/>
      <c r="CM64" s="255"/>
      <c r="CN64" s="255"/>
      <c r="CO64" s="255"/>
      <c r="CP64" s="255"/>
      <c r="CQ64" s="255"/>
      <c r="CR64" s="255"/>
      <c r="CS64" s="255"/>
      <c r="CT64" s="255"/>
      <c r="CU64" s="255"/>
      <c r="CV64" s="255"/>
      <c r="CW64" s="255"/>
      <c r="CX64" s="255"/>
      <c r="CY64" s="255"/>
      <c r="CZ64" s="255"/>
      <c r="DA64" s="255"/>
      <c r="DB64" s="255"/>
      <c r="DC64" s="255"/>
      <c r="DD64" s="255"/>
      <c r="DE64" s="255"/>
      <c r="DF64" s="255"/>
      <c r="DG64" s="255"/>
      <c r="DH64" s="255"/>
      <c r="DI64" s="255"/>
      <c r="DJ64" s="255"/>
      <c r="DK64" s="255"/>
      <c r="DL64" s="255"/>
      <c r="DM64" s="255"/>
      <c r="DN64" s="255"/>
      <c r="DO64" s="255"/>
      <c r="DP64" s="255"/>
      <c r="DQ64" s="255"/>
      <c r="DR64" s="255"/>
      <c r="DS64" s="255"/>
      <c r="DT64" s="255"/>
      <c r="DU64" s="255"/>
      <c r="DV64" s="255"/>
      <c r="DW64" s="255"/>
      <c r="DX64" s="255"/>
      <c r="DY64" s="255"/>
      <c r="DZ64" s="255"/>
      <c r="EA64" s="255"/>
      <c r="EB64" s="255"/>
      <c r="EC64" s="255"/>
      <c r="ED64" s="255"/>
      <c r="EE64" s="255"/>
      <c r="EF64" s="255"/>
      <c r="EG64" s="255"/>
      <c r="EH64" s="255"/>
      <c r="EI64" s="255"/>
      <c r="EJ64" s="255"/>
      <c r="EK64" s="255"/>
      <c r="EL64" s="255"/>
      <c r="EM64" s="255"/>
      <c r="EN64" s="255"/>
      <c r="EO64" s="255"/>
      <c r="EP64" s="255"/>
      <c r="EQ64" s="255"/>
      <c r="ER64" s="255"/>
      <c r="ES64" s="255"/>
      <c r="ET64" s="255"/>
      <c r="EU64" s="255"/>
      <c r="EV64" s="255"/>
      <c r="EW64" s="255"/>
      <c r="EX64" s="255"/>
      <c r="EY64" s="255"/>
      <c r="EZ64" s="255"/>
      <c r="FA64" s="255"/>
      <c r="FB64" s="255"/>
      <c r="FC64" s="255"/>
      <c r="FD64" s="255"/>
      <c r="FE64" s="255"/>
      <c r="FF64" s="255"/>
      <c r="FG64" s="255"/>
      <c r="FH64" s="255"/>
      <c r="FI64" s="255"/>
      <c r="FJ64" s="255"/>
      <c r="FK64" s="255"/>
      <c r="FL64" s="255"/>
      <c r="FM64" s="255"/>
      <c r="FN64" s="255"/>
      <c r="FO64" s="255"/>
      <c r="FP64" s="255"/>
      <c r="FQ64" s="255"/>
      <c r="FR64" s="255"/>
      <c r="FS64" s="255"/>
      <c r="FT64" s="255"/>
      <c r="FU64" s="255"/>
      <c r="FV64" s="255"/>
      <c r="FW64" s="255"/>
      <c r="FX64" s="255"/>
      <c r="FY64" s="255"/>
      <c r="FZ64" s="255"/>
      <c r="GA64" s="255"/>
      <c r="GB64" s="255"/>
      <c r="GC64" s="255"/>
      <c r="GD64" s="255"/>
      <c r="GE64" s="255"/>
      <c r="GF64" s="255"/>
      <c r="GG64" s="255"/>
      <c r="GH64" s="255"/>
      <c r="GI64" s="255"/>
      <c r="GJ64" s="255"/>
      <c r="GK64" s="255"/>
      <c r="GL64" s="255"/>
      <c r="GM64" s="255"/>
      <c r="GN64" s="255"/>
      <c r="GO64" s="255"/>
      <c r="GP64" s="255"/>
      <c r="GQ64" s="255"/>
      <c r="GR64" s="255"/>
      <c r="GS64" s="255"/>
      <c r="GT64" s="255"/>
      <c r="GU64" s="255"/>
      <c r="GV64" s="255"/>
      <c r="GW64" s="255"/>
      <c r="GX64" s="255"/>
      <c r="GY64" s="255"/>
      <c r="GZ64" s="255"/>
      <c r="HA64" s="255"/>
      <c r="HB64" s="255"/>
      <c r="HC64" s="255"/>
      <c r="HD64" s="255"/>
      <c r="HE64" s="255"/>
      <c r="HF64" s="255"/>
      <c r="HG64" s="255"/>
      <c r="HH64" s="255"/>
      <c r="HI64" s="255"/>
      <c r="HJ64" s="255"/>
      <c r="HK64" s="255"/>
      <c r="HL64" s="255"/>
      <c r="HM64" s="255"/>
      <c r="HN64" s="255"/>
      <c r="HO64" s="255"/>
      <c r="HP64" s="255"/>
      <c r="HQ64" s="255"/>
      <c r="HR64" s="255"/>
      <c r="HS64" s="255"/>
      <c r="HT64" s="255"/>
      <c r="HU64" s="255"/>
      <c r="HV64" s="255"/>
      <c r="HW64" s="255"/>
      <c r="HX64" s="255"/>
      <c r="HY64" s="255"/>
      <c r="HZ64" s="255"/>
      <c r="IA64" s="255"/>
      <c r="IB64" s="255"/>
      <c r="IC64" s="255"/>
      <c r="ID64" s="255"/>
      <c r="IE64" s="255"/>
      <c r="IF64" s="255"/>
      <c r="IG64" s="255"/>
      <c r="IH64" s="255"/>
      <c r="II64" s="255"/>
      <c r="IJ64" s="255"/>
      <c r="IK64" s="255"/>
      <c r="IL64" s="255"/>
      <c r="IM64" s="255"/>
      <c r="IN64" s="255"/>
      <c r="IO64" s="255"/>
      <c r="IP64" s="255"/>
      <c r="IQ64" s="255"/>
      <c r="IR64" s="255"/>
      <c r="IS64" s="255"/>
      <c r="IT64" s="255"/>
      <c r="IU64" s="255"/>
      <c r="IV64" s="255"/>
      <c r="IW64" s="255"/>
      <c r="IX64" s="255"/>
      <c r="IY64" s="255"/>
      <c r="IZ64" s="255"/>
      <c r="JA64" s="255"/>
      <c r="JB64" s="255"/>
      <c r="JC64" s="255"/>
      <c r="JD64" s="255"/>
      <c r="JE64" s="255"/>
      <c r="JF64" s="255"/>
      <c r="JG64" s="255"/>
      <c r="JH64" s="255"/>
      <c r="JI64" s="255"/>
      <c r="JJ64" s="255"/>
      <c r="JK64" s="255"/>
      <c r="JL64" s="255"/>
      <c r="JM64" s="255"/>
      <c r="JN64" s="255"/>
      <c r="JO64" s="255"/>
      <c r="JP64" s="255"/>
      <c r="JQ64" s="255"/>
      <c r="JR64" s="255"/>
      <c r="JS64" s="255"/>
      <c r="JT64" s="255"/>
      <c r="JU64" s="255"/>
      <c r="JV64" s="255"/>
      <c r="JW64" s="255"/>
      <c r="JX64" s="255"/>
      <c r="JY64" s="255"/>
      <c r="JZ64" s="255"/>
      <c r="KA64" s="255"/>
      <c r="KB64" s="255"/>
      <c r="KC64" s="255"/>
      <c r="KD64" s="255"/>
      <c r="KE64" s="255"/>
      <c r="KF64" s="255"/>
      <c r="KG64" s="255"/>
      <c r="KH64" s="255"/>
      <c r="KI64" s="255"/>
      <c r="KJ64" s="255"/>
      <c r="KK64" s="255"/>
      <c r="KL64" s="255"/>
      <c r="KM64" s="255"/>
      <c r="KN64" s="255"/>
      <c r="KO64" s="255"/>
      <c r="KP64" s="255"/>
      <c r="KQ64" s="255"/>
      <c r="KR64" s="255"/>
      <c r="KS64" s="255"/>
      <c r="KT64" s="255"/>
      <c r="KU64" s="255"/>
      <c r="KV64" s="255"/>
      <c r="KW64" s="255"/>
      <c r="KX64" s="255"/>
      <c r="KY64" s="255"/>
      <c r="KZ64" s="255"/>
      <c r="LA64" s="255"/>
      <c r="LB64" s="255"/>
      <c r="LC64" s="255"/>
      <c r="LD64" s="255"/>
      <c r="LE64" s="255"/>
      <c r="LF64" s="255"/>
      <c r="LG64" s="255"/>
      <c r="LH64" s="255"/>
      <c r="LI64" s="255"/>
      <c r="LJ64" s="255"/>
      <c r="LK64" s="255"/>
      <c r="LL64" s="255"/>
      <c r="LM64" s="255"/>
      <c r="LN64" s="255"/>
      <c r="LO64" s="255"/>
      <c r="LP64" s="255"/>
      <c r="LQ64" s="255"/>
      <c r="LR64" s="255"/>
      <c r="LS64" s="255"/>
      <c r="LT64" s="255"/>
      <c r="LU64" s="255"/>
      <c r="LV64" s="255"/>
      <c r="LW64" s="255"/>
      <c r="LX64" s="255"/>
      <c r="LY64" s="255"/>
      <c r="LZ64" s="255"/>
      <c r="MA64" s="255"/>
      <c r="MB64" s="255"/>
      <c r="MC64" s="255"/>
      <c r="MD64" s="255"/>
      <c r="ME64" s="255"/>
      <c r="MF64" s="255"/>
      <c r="MG64" s="255"/>
      <c r="MH64" s="255"/>
      <c r="MI64" s="255"/>
      <c r="MJ64" s="255"/>
      <c r="MK64" s="255"/>
      <c r="ML64" s="255"/>
      <c r="MM64" s="255"/>
      <c r="MN64" s="255"/>
      <c r="MO64" s="255"/>
      <c r="MP64" s="255"/>
      <c r="MQ64" s="255"/>
      <c r="MR64" s="255"/>
      <c r="MS64" s="255"/>
      <c r="MT64" s="255"/>
      <c r="MU64" s="255"/>
      <c r="MV64" s="255"/>
      <c r="MW64" s="255"/>
      <c r="MX64" s="255"/>
      <c r="MY64" s="255"/>
      <c r="MZ64" s="255"/>
      <c r="NA64" s="255"/>
      <c r="NB64" s="255"/>
      <c r="NC64" s="255"/>
      <c r="ND64" s="255"/>
      <c r="NE64" s="255"/>
      <c r="NF64" s="255"/>
      <c r="NG64" s="255"/>
      <c r="NH64" s="255"/>
      <c r="NI64" s="255"/>
      <c r="NJ64" s="255"/>
      <c r="NK64" s="255"/>
      <c r="NL64" s="255"/>
      <c r="NM64" s="255"/>
      <c r="NN64" s="255"/>
      <c r="NO64" s="255"/>
      <c r="NP64" s="255"/>
      <c r="NQ64" s="255"/>
      <c r="NR64" s="255"/>
      <c r="NS64" s="255"/>
      <c r="NT64" s="255"/>
      <c r="NU64" s="255"/>
      <c r="NV64" s="255"/>
      <c r="NW64" s="255"/>
      <c r="NX64" s="255"/>
      <c r="NY64" s="255"/>
      <c r="NZ64" s="255"/>
      <c r="OA64" s="255"/>
      <c r="OB64" s="255"/>
      <c r="OC64" s="255"/>
      <c r="OD64" s="255"/>
      <c r="OE64" s="255"/>
      <c r="OF64" s="255"/>
      <c r="OG64" s="255"/>
      <c r="OH64" s="255"/>
      <c r="OI64" s="255"/>
      <c r="OJ64" s="255"/>
      <c r="OK64" s="255"/>
      <c r="OL64" s="255"/>
      <c r="OM64" s="255"/>
      <c r="ON64" s="255"/>
      <c r="OO64" s="255"/>
      <c r="OP64" s="255"/>
      <c r="OQ64" s="255"/>
      <c r="OR64" s="255"/>
      <c r="OS64" s="255"/>
      <c r="OT64" s="255"/>
      <c r="OU64" s="255"/>
      <c r="OV64" s="255"/>
      <c r="OW64" s="255"/>
      <c r="OX64" s="255"/>
      <c r="OY64" s="255"/>
      <c r="OZ64" s="255"/>
      <c r="PA64" s="255"/>
      <c r="PB64" s="255"/>
      <c r="PC64" s="255"/>
      <c r="PD64" s="255"/>
      <c r="PE64" s="255"/>
      <c r="PF64" s="255"/>
      <c r="PG64" s="255"/>
      <c r="PH64" s="255"/>
      <c r="PI64" s="255"/>
      <c r="PJ64" s="255"/>
      <c r="PK64" s="255"/>
      <c r="PL64" s="255"/>
      <c r="PM64" s="255"/>
      <c r="PN64" s="255"/>
      <c r="PO64" s="255"/>
      <c r="PP64" s="255"/>
      <c r="PQ64" s="255"/>
      <c r="PR64" s="255"/>
      <c r="PS64" s="255"/>
      <c r="PT64" s="255"/>
      <c r="PU64" s="255"/>
      <c r="PV64" s="255"/>
      <c r="PW64" s="255"/>
      <c r="PX64" s="255"/>
      <c r="PY64" s="255"/>
      <c r="PZ64" s="255"/>
      <c r="QA64" s="255"/>
      <c r="QB64" s="255"/>
      <c r="QC64" s="255"/>
      <c r="QD64" s="255"/>
      <c r="QE64" s="255"/>
      <c r="QF64" s="255"/>
      <c r="QG64" s="255"/>
      <c r="QH64" s="255"/>
      <c r="QI64" s="255"/>
      <c r="QJ64" s="255"/>
      <c r="QK64" s="255"/>
      <c r="QL64" s="255"/>
      <c r="QM64" s="255"/>
      <c r="QN64" s="255"/>
      <c r="QO64" s="255"/>
      <c r="QP64" s="255"/>
      <c r="QQ64" s="255"/>
      <c r="QR64" s="255"/>
      <c r="QS64" s="255"/>
      <c r="QT64" s="255"/>
      <c r="QU64" s="255"/>
      <c r="QV64" s="255"/>
      <c r="QW64" s="255"/>
      <c r="QX64" s="255"/>
      <c r="QY64" s="255"/>
      <c r="QZ64" s="255"/>
      <c r="RA64" s="255"/>
      <c r="RB64" s="255"/>
      <c r="RC64" s="255"/>
      <c r="RD64" s="255"/>
      <c r="RE64" s="255"/>
      <c r="RF64" s="255"/>
      <c r="RG64" s="255"/>
      <c r="RH64" s="255"/>
      <c r="RI64" s="255"/>
      <c r="RJ64" s="255"/>
      <c r="RK64" s="255"/>
      <c r="RL64" s="255"/>
      <c r="RM64" s="255"/>
      <c r="RN64" s="255"/>
      <c r="RO64" s="255"/>
      <c r="RP64" s="255"/>
      <c r="RQ64" s="255"/>
      <c r="RR64" s="255"/>
      <c r="RS64" s="255"/>
      <c r="RT64" s="255"/>
      <c r="RU64" s="255"/>
      <c r="RV64" s="255"/>
      <c r="RW64" s="255"/>
      <c r="RX64" s="255"/>
      <c r="RY64" s="255"/>
      <c r="RZ64" s="255"/>
      <c r="SA64" s="255"/>
      <c r="SB64" s="255"/>
      <c r="SC64" s="255"/>
      <c r="SD64" s="255"/>
      <c r="SE64" s="255"/>
      <c r="SF64" s="255"/>
      <c r="SG64" s="255"/>
      <c r="SH64" s="255"/>
      <c r="SI64" s="255"/>
      <c r="SJ64" s="255"/>
      <c r="SK64" s="255"/>
      <c r="SL64" s="255"/>
      <c r="SM64" s="255"/>
      <c r="SN64" s="255"/>
      <c r="SO64" s="255"/>
      <c r="SP64" s="255"/>
      <c r="SQ64" s="255"/>
      <c r="SR64" s="255"/>
      <c r="SS64" s="255"/>
      <c r="ST64" s="255"/>
      <c r="SU64" s="255"/>
      <c r="SV64" s="255"/>
      <c r="SW64" s="255"/>
      <c r="SX64" s="255"/>
      <c r="SY64" s="255"/>
      <c r="SZ64" s="255"/>
      <c r="TA64" s="255"/>
      <c r="TB64" s="255"/>
      <c r="TC64" s="255"/>
      <c r="TD64" s="255"/>
      <c r="TE64" s="255"/>
      <c r="TF64" s="255"/>
      <c r="TG64" s="255"/>
      <c r="TH64" s="255"/>
      <c r="TI64" s="255"/>
      <c r="TJ64" s="255"/>
      <c r="TK64" s="255"/>
      <c r="TL64" s="255"/>
      <c r="TM64" s="255"/>
      <c r="TN64" s="255"/>
      <c r="TO64" s="255"/>
      <c r="TP64" s="255"/>
      <c r="TQ64" s="255"/>
      <c r="TR64" s="255"/>
      <c r="TS64" s="255"/>
      <c r="TT64" s="255"/>
      <c r="TU64" s="255"/>
      <c r="TV64" s="255"/>
      <c r="TW64" s="255"/>
      <c r="TX64" s="255"/>
      <c r="TY64" s="255"/>
      <c r="TZ64" s="255"/>
      <c r="UA64" s="255"/>
      <c r="UB64" s="255"/>
      <c r="UC64" s="255"/>
      <c r="UD64" s="255"/>
      <c r="UE64" s="255"/>
      <c r="UF64" s="255"/>
      <c r="UG64" s="255"/>
      <c r="UH64" s="255"/>
      <c r="UI64" s="255"/>
      <c r="UJ64" s="255"/>
      <c r="UK64" s="255"/>
      <c r="UL64" s="255"/>
      <c r="UM64" s="255"/>
      <c r="UN64" s="255"/>
      <c r="UO64" s="255"/>
      <c r="UP64" s="255"/>
      <c r="UQ64" s="255"/>
      <c r="UR64" s="255"/>
      <c r="US64" s="255"/>
      <c r="UT64" s="255"/>
      <c r="UU64" s="255"/>
      <c r="UV64" s="255"/>
      <c r="UW64" s="255"/>
      <c r="UX64" s="255"/>
      <c r="UY64" s="255"/>
      <c r="UZ64" s="255"/>
      <c r="VA64" s="255"/>
      <c r="VB64" s="255"/>
      <c r="VC64" s="255"/>
      <c r="VD64" s="255"/>
      <c r="VE64" s="255"/>
      <c r="VF64" s="255"/>
      <c r="VG64" s="255"/>
      <c r="VH64" s="255"/>
      <c r="VI64" s="255"/>
      <c r="VJ64" s="255"/>
      <c r="VK64" s="255"/>
      <c r="VL64" s="255"/>
      <c r="VM64" s="255"/>
      <c r="VN64" s="255"/>
      <c r="VO64" s="255"/>
      <c r="VP64" s="255"/>
      <c r="VQ64" s="255"/>
      <c r="VR64" s="255"/>
      <c r="VS64" s="255"/>
      <c r="VT64" s="255"/>
      <c r="VU64" s="255"/>
      <c r="VV64" s="255"/>
      <c r="VW64" s="255"/>
      <c r="VX64" s="255"/>
      <c r="VY64" s="255"/>
      <c r="VZ64" s="255"/>
      <c r="WA64" s="255"/>
      <c r="WB64" s="255"/>
      <c r="WC64" s="255"/>
      <c r="WD64" s="255"/>
      <c r="WE64" s="255"/>
      <c r="WF64" s="255"/>
      <c r="WG64" s="255"/>
      <c r="WH64" s="255"/>
      <c r="WI64" s="255"/>
      <c r="WJ64" s="255"/>
      <c r="WK64" s="255"/>
      <c r="WL64" s="255"/>
      <c r="WM64" s="255"/>
      <c r="WN64" s="255"/>
      <c r="WO64" s="255"/>
      <c r="WP64" s="255"/>
      <c r="WQ64" s="255"/>
      <c r="WR64" s="255"/>
      <c r="WS64" s="255"/>
      <c r="WT64" s="255"/>
      <c r="WU64" s="255"/>
      <c r="WV64" s="255"/>
      <c r="WW64" s="255"/>
      <c r="WX64" s="255"/>
      <c r="WY64" s="255"/>
      <c r="WZ64" s="255"/>
      <c r="XA64" s="255"/>
      <c r="XB64" s="255"/>
      <c r="XC64" s="255"/>
      <c r="XD64" s="255"/>
      <c r="XE64" s="255"/>
      <c r="XF64" s="255"/>
      <c r="XG64" s="255"/>
      <c r="XH64" s="255"/>
      <c r="XI64" s="255"/>
      <c r="XJ64" s="255"/>
      <c r="XK64" s="255"/>
      <c r="XL64" s="255"/>
      <c r="XM64" s="255"/>
      <c r="XN64" s="255"/>
      <c r="XO64" s="255"/>
      <c r="XP64" s="255"/>
      <c r="XQ64" s="255"/>
      <c r="XR64" s="255"/>
      <c r="XS64" s="255"/>
      <c r="XT64" s="255"/>
      <c r="XU64" s="255"/>
      <c r="XV64" s="255"/>
      <c r="XW64" s="255"/>
      <c r="XX64" s="255"/>
      <c r="XY64" s="255"/>
      <c r="XZ64" s="255"/>
      <c r="YA64" s="255"/>
      <c r="YB64" s="255"/>
      <c r="YC64" s="255"/>
      <c r="YD64" s="255"/>
      <c r="YE64" s="255"/>
      <c r="YF64" s="255"/>
      <c r="YG64" s="255"/>
      <c r="YH64" s="255"/>
      <c r="YI64" s="255"/>
      <c r="YJ64" s="255"/>
      <c r="YK64" s="255"/>
      <c r="YL64" s="255"/>
      <c r="YM64" s="255"/>
      <c r="YN64" s="255"/>
      <c r="YO64" s="255"/>
      <c r="YP64" s="255"/>
      <c r="YQ64" s="255"/>
      <c r="YR64" s="255"/>
      <c r="YS64" s="255"/>
      <c r="YT64" s="255"/>
      <c r="YU64" s="255"/>
      <c r="YV64" s="255"/>
      <c r="YW64" s="255"/>
      <c r="YX64" s="255"/>
      <c r="YY64" s="255"/>
      <c r="YZ64" s="255"/>
      <c r="ZA64" s="255"/>
      <c r="ZB64" s="255"/>
      <c r="ZC64" s="255"/>
      <c r="ZD64" s="255"/>
      <c r="ZE64" s="255"/>
      <c r="ZF64" s="255"/>
      <c r="ZG64" s="255"/>
      <c r="ZH64" s="255"/>
      <c r="ZI64" s="255"/>
      <c r="ZJ64" s="255"/>
      <c r="ZK64" s="255"/>
      <c r="ZL64" s="255"/>
      <c r="ZM64" s="255"/>
      <c r="ZN64" s="255"/>
      <c r="ZO64" s="255"/>
      <c r="ZP64" s="255"/>
      <c r="ZQ64" s="255"/>
      <c r="ZR64" s="255"/>
      <c r="ZS64" s="255"/>
      <c r="ZT64" s="255"/>
      <c r="ZU64" s="255"/>
      <c r="ZV64" s="255"/>
      <c r="ZW64" s="255"/>
      <c r="ZX64" s="255"/>
      <c r="ZY64" s="255"/>
      <c r="ZZ64" s="255"/>
      <c r="AAA64" s="255"/>
      <c r="AAB64" s="255"/>
      <c r="AAC64" s="255"/>
      <c r="AAD64" s="255"/>
      <c r="AAE64" s="255"/>
      <c r="AAF64" s="255"/>
      <c r="AAG64" s="255"/>
      <c r="AAH64" s="255"/>
      <c r="AAI64" s="255"/>
      <c r="AAJ64" s="255"/>
      <c r="AAK64" s="255"/>
      <c r="AAL64" s="255"/>
      <c r="AAM64" s="255"/>
      <c r="AAN64" s="255"/>
      <c r="AAO64" s="255"/>
      <c r="AAP64" s="255"/>
      <c r="AAQ64" s="255"/>
      <c r="AAR64" s="255"/>
      <c r="AAS64" s="255"/>
      <c r="AAT64" s="255"/>
      <c r="AAU64" s="255"/>
      <c r="AAV64" s="255"/>
      <c r="AAW64" s="255"/>
      <c r="AAX64" s="255"/>
      <c r="AAY64" s="255"/>
      <c r="AAZ64" s="255"/>
      <c r="ABA64" s="255"/>
      <c r="ABB64" s="255"/>
      <c r="ABC64" s="255"/>
      <c r="ABD64" s="255"/>
      <c r="ABE64" s="255"/>
      <c r="ABF64" s="255"/>
      <c r="ABG64" s="255"/>
      <c r="ABH64" s="255"/>
      <c r="ABI64" s="255"/>
      <c r="ABJ64" s="255"/>
      <c r="ABK64" s="255"/>
      <c r="ABL64" s="255"/>
      <c r="ABM64" s="255"/>
      <c r="ABN64" s="255"/>
      <c r="ABO64" s="255"/>
      <c r="ABP64" s="255"/>
      <c r="ABQ64" s="255"/>
      <c r="ABR64" s="255"/>
      <c r="ABS64" s="255"/>
      <c r="ABT64" s="255"/>
      <c r="ABU64" s="255"/>
      <c r="ABV64" s="255"/>
      <c r="ABW64" s="255"/>
      <c r="ABX64" s="255"/>
      <c r="ABY64" s="255"/>
      <c r="ABZ64" s="255"/>
      <c r="ACA64" s="255"/>
      <c r="ACB64" s="255"/>
      <c r="ACC64" s="255"/>
      <c r="ACD64" s="255"/>
      <c r="ACE64" s="255"/>
      <c r="ACF64" s="255"/>
      <c r="ACG64" s="255"/>
      <c r="ACH64" s="255"/>
      <c r="ACI64" s="255"/>
      <c r="ACJ64" s="255"/>
      <c r="ACK64" s="255"/>
      <c r="ACL64" s="255"/>
      <c r="ACM64" s="255"/>
      <c r="ACN64" s="255"/>
      <c r="ACO64" s="255"/>
      <c r="ACP64" s="255"/>
      <c r="ACQ64" s="255"/>
      <c r="ACR64" s="255"/>
      <c r="ACS64" s="255"/>
      <c r="ACT64" s="255"/>
      <c r="ACU64" s="255"/>
      <c r="ACV64" s="255"/>
      <c r="ACW64" s="255"/>
      <c r="ACX64" s="255"/>
      <c r="ACY64" s="255"/>
      <c r="ACZ64" s="255"/>
      <c r="ADA64" s="255"/>
      <c r="ADB64" s="255"/>
      <c r="ADC64" s="255"/>
      <c r="ADD64" s="255"/>
      <c r="ADE64" s="255"/>
      <c r="ADF64" s="255"/>
      <c r="ADG64" s="255"/>
      <c r="ADH64" s="255"/>
      <c r="ADI64" s="255"/>
      <c r="ADJ64" s="255"/>
      <c r="ADK64" s="255"/>
      <c r="ADL64" s="255"/>
      <c r="ADM64" s="255"/>
      <c r="ADN64" s="255"/>
      <c r="ADO64" s="255"/>
      <c r="ADP64" s="255"/>
      <c r="ADQ64" s="255"/>
      <c r="ADR64" s="255"/>
      <c r="ADS64" s="255"/>
      <c r="ADT64" s="255"/>
      <c r="ADU64" s="255"/>
      <c r="ADV64" s="255"/>
      <c r="ADW64" s="255"/>
      <c r="ADX64" s="255"/>
      <c r="ADY64" s="255"/>
      <c r="ADZ64" s="255"/>
      <c r="AEA64" s="255"/>
      <c r="AEB64" s="255"/>
      <c r="AEC64" s="255"/>
      <c r="AED64" s="255"/>
      <c r="AEE64" s="255"/>
      <c r="AEF64" s="255"/>
      <c r="AEG64" s="255"/>
      <c r="AEH64" s="255"/>
      <c r="AEI64" s="255"/>
      <c r="AEJ64" s="255"/>
      <c r="AEK64" s="255"/>
      <c r="AEL64" s="255"/>
      <c r="AEM64" s="255"/>
      <c r="AEN64" s="255"/>
      <c r="AEO64" s="255"/>
      <c r="AEP64" s="255"/>
      <c r="AEQ64" s="255"/>
      <c r="AER64" s="255"/>
      <c r="AES64" s="255"/>
      <c r="AET64" s="255"/>
      <c r="AEU64" s="255"/>
      <c r="AEV64" s="255"/>
      <c r="AEW64" s="255"/>
      <c r="AEX64" s="255"/>
      <c r="AEY64" s="255"/>
      <c r="AEZ64" s="255"/>
      <c r="AFA64" s="255"/>
      <c r="AFB64" s="255"/>
      <c r="AFC64" s="255"/>
      <c r="AFD64" s="255"/>
      <c r="AFE64" s="255"/>
      <c r="AFF64" s="255"/>
      <c r="AFG64" s="255"/>
      <c r="AFH64" s="255"/>
      <c r="AFI64" s="255"/>
      <c r="AFJ64" s="255"/>
      <c r="AFK64" s="255"/>
      <c r="AFL64" s="255"/>
      <c r="AFM64" s="255"/>
      <c r="AFN64" s="255"/>
      <c r="AFO64" s="255"/>
      <c r="AFP64" s="255"/>
      <c r="AFQ64" s="255"/>
      <c r="AFR64" s="255"/>
      <c r="AFS64" s="255"/>
      <c r="AFT64" s="255"/>
      <c r="AFU64" s="255"/>
      <c r="AFV64" s="255"/>
      <c r="AFW64" s="255"/>
      <c r="AFX64" s="255"/>
      <c r="AFY64" s="255"/>
      <c r="AFZ64" s="255"/>
      <c r="AGA64" s="255"/>
      <c r="AGB64" s="255"/>
      <c r="AGC64" s="255"/>
      <c r="AGD64" s="255"/>
      <c r="AGE64" s="255"/>
      <c r="AGF64" s="255"/>
      <c r="AGG64" s="255"/>
      <c r="AGH64" s="255"/>
      <c r="AGI64" s="255"/>
      <c r="AGJ64" s="255"/>
      <c r="AGK64" s="255"/>
      <c r="AGL64" s="255"/>
      <c r="AGM64" s="255"/>
      <c r="AGN64" s="255"/>
      <c r="AGO64" s="255"/>
      <c r="AGP64" s="255"/>
      <c r="AGQ64" s="255"/>
      <c r="AGR64" s="255"/>
      <c r="AGS64" s="255"/>
      <c r="AGT64" s="255"/>
      <c r="AGU64" s="255"/>
      <c r="AGV64" s="255"/>
      <c r="AGW64" s="255"/>
      <c r="AGX64" s="255"/>
      <c r="AGY64" s="255"/>
      <c r="AGZ64" s="255"/>
      <c r="AHA64" s="255"/>
      <c r="AHB64" s="255"/>
      <c r="AHC64" s="255"/>
      <c r="AHD64" s="255"/>
      <c r="AHE64" s="255"/>
      <c r="AHF64" s="255"/>
      <c r="AHG64" s="255"/>
      <c r="AHH64" s="255"/>
      <c r="AHI64" s="255"/>
      <c r="AHJ64" s="255"/>
      <c r="AHK64" s="255"/>
      <c r="AHL64" s="255"/>
      <c r="AHM64" s="255"/>
      <c r="AHN64" s="255"/>
      <c r="AHO64" s="255"/>
      <c r="AHP64" s="255"/>
      <c r="AHQ64" s="255"/>
      <c r="AHR64" s="255"/>
      <c r="AHS64" s="255"/>
      <c r="AHT64" s="255"/>
      <c r="AHU64" s="255"/>
      <c r="AHV64" s="255"/>
      <c r="AHW64" s="255"/>
      <c r="AHX64" s="255"/>
      <c r="AHY64" s="255"/>
      <c r="AHZ64" s="255"/>
      <c r="AIA64" s="255"/>
      <c r="AIB64" s="255"/>
      <c r="AIC64" s="255"/>
      <c r="AID64" s="255"/>
      <c r="AIE64" s="255"/>
      <c r="AIF64" s="255"/>
      <c r="AIG64" s="255"/>
      <c r="AIH64" s="255"/>
      <c r="AII64" s="255"/>
      <c r="AIJ64" s="255"/>
      <c r="AIK64" s="255"/>
      <c r="AIL64" s="255"/>
      <c r="AIM64" s="255"/>
      <c r="AIN64" s="255"/>
      <c r="AIO64" s="255"/>
      <c r="AIP64" s="255"/>
      <c r="AIQ64" s="255"/>
      <c r="AIR64" s="255"/>
      <c r="AIS64" s="255"/>
      <c r="AIT64" s="255"/>
      <c r="AIU64" s="255"/>
      <c r="AIV64" s="255"/>
      <c r="AIW64" s="255"/>
      <c r="AIX64" s="255"/>
      <c r="AIY64" s="255"/>
      <c r="AIZ64" s="255"/>
      <c r="AJA64" s="255"/>
      <c r="AJB64" s="255"/>
      <c r="AJC64" s="255"/>
      <c r="AJD64" s="255"/>
      <c r="AJE64" s="255"/>
      <c r="AJF64" s="255"/>
      <c r="AJG64" s="255"/>
      <c r="AJH64" s="255"/>
      <c r="AJI64" s="255"/>
      <c r="AJJ64" s="255"/>
      <c r="AJK64" s="255"/>
      <c r="AJL64" s="255"/>
      <c r="AJM64" s="255"/>
      <c r="AJN64" s="255"/>
      <c r="AJO64" s="255"/>
      <c r="AJP64" s="255"/>
      <c r="AJQ64" s="255"/>
      <c r="AJR64" s="255"/>
      <c r="AJS64" s="255"/>
      <c r="AJT64" s="255"/>
      <c r="AJU64" s="255"/>
      <c r="AJV64" s="255"/>
      <c r="AJW64" s="255"/>
      <c r="AJX64" s="255"/>
      <c r="AJY64" s="255"/>
      <c r="AJZ64" s="255"/>
      <c r="AKA64" s="255"/>
      <c r="AKB64" s="255"/>
      <c r="AKC64" s="255"/>
      <c r="AKD64" s="255"/>
      <c r="AKE64" s="255"/>
      <c r="AKF64" s="255"/>
      <c r="AKG64" s="255"/>
      <c r="AKH64" s="255"/>
      <c r="AKI64" s="255"/>
      <c r="AKJ64" s="255"/>
      <c r="AKK64" s="255"/>
      <c r="AKL64" s="255"/>
      <c r="AKM64" s="255"/>
      <c r="AKN64" s="255"/>
      <c r="AKO64" s="255"/>
      <c r="AKP64" s="255"/>
      <c r="AKQ64" s="255"/>
      <c r="AKR64" s="255"/>
      <c r="AKS64" s="255"/>
      <c r="AKT64" s="255"/>
      <c r="AKU64" s="255"/>
      <c r="AKV64" s="255"/>
      <c r="AKW64" s="255"/>
      <c r="AKX64" s="255"/>
      <c r="AKY64" s="255"/>
      <c r="AKZ64" s="255"/>
      <c r="ALA64" s="255"/>
      <c r="ALB64" s="255"/>
      <c r="ALC64" s="255"/>
      <c r="ALD64" s="255"/>
      <c r="ALE64" s="255"/>
      <c r="ALF64" s="255"/>
      <c r="ALG64" s="255"/>
      <c r="ALH64" s="255"/>
      <c r="ALI64" s="255"/>
      <c r="ALJ64" s="255"/>
      <c r="ALK64" s="255"/>
      <c r="ALL64" s="255"/>
      <c r="ALM64" s="255"/>
      <c r="ALN64" s="255"/>
      <c r="ALO64" s="255"/>
      <c r="ALP64" s="255"/>
      <c r="ALQ64" s="255"/>
      <c r="ALR64" s="255"/>
      <c r="ALS64" s="255"/>
      <c r="ALT64" s="255"/>
      <c r="ALU64" s="255"/>
      <c r="ALV64" s="255"/>
      <c r="ALW64" s="255"/>
      <c r="ALX64" s="255"/>
      <c r="ALY64" s="255"/>
      <c r="ALZ64" s="255"/>
      <c r="AMA64" s="255"/>
      <c r="AMB64" s="255"/>
      <c r="AMC64" s="255"/>
      <c r="AMD64" s="255"/>
      <c r="AME64" s="255"/>
      <c r="AMF64" s="255"/>
      <c r="AMG64" s="255"/>
      <c r="AMH64" s="255"/>
      <c r="AMI64" s="255"/>
      <c r="AMJ64" s="255"/>
      <c r="AMK64" s="255"/>
      <c r="AML64" s="255"/>
      <c r="AMM64" s="255"/>
      <c r="AMN64" s="255"/>
      <c r="AMO64" s="255"/>
      <c r="AMP64" s="255"/>
      <c r="AMQ64" s="255"/>
      <c r="AMR64" s="255"/>
      <c r="AMS64" s="255"/>
      <c r="AMT64" s="255"/>
      <c r="AMU64" s="255"/>
      <c r="AMV64" s="255"/>
      <c r="AMW64" s="255"/>
      <c r="AMX64" s="255"/>
      <c r="AMY64" s="255"/>
      <c r="AMZ64" s="255"/>
      <c r="ANA64" s="255"/>
      <c r="ANB64" s="255"/>
      <c r="ANC64" s="255"/>
      <c r="AND64" s="255"/>
      <c r="ANE64" s="255"/>
      <c r="ANF64" s="255"/>
      <c r="ANG64" s="255"/>
      <c r="ANH64" s="255"/>
      <c r="ANI64" s="255"/>
      <c r="ANJ64" s="255"/>
      <c r="ANK64" s="255"/>
      <c r="ANL64" s="255"/>
      <c r="ANM64" s="255"/>
      <c r="ANN64" s="255"/>
      <c r="ANO64" s="255"/>
      <c r="ANP64" s="255"/>
      <c r="ANQ64" s="255"/>
      <c r="ANR64" s="255"/>
      <c r="ANS64" s="255"/>
      <c r="ANT64" s="255"/>
      <c r="ANU64" s="255"/>
      <c r="ANV64" s="255"/>
      <c r="ANW64" s="255"/>
      <c r="ANX64" s="255"/>
      <c r="ANY64" s="255"/>
      <c r="ANZ64" s="255"/>
      <c r="AOA64" s="255"/>
      <c r="AOB64" s="255"/>
      <c r="AOC64" s="255"/>
      <c r="AOD64" s="255"/>
      <c r="AOE64" s="255"/>
      <c r="AOF64" s="255"/>
      <c r="AOG64" s="255"/>
      <c r="AOH64" s="255"/>
      <c r="AOI64" s="255"/>
      <c r="AOJ64" s="255"/>
      <c r="AOK64" s="255"/>
      <c r="AOL64" s="255"/>
      <c r="AOM64" s="255"/>
      <c r="AON64" s="255"/>
      <c r="AOO64" s="255"/>
      <c r="AOP64" s="255"/>
      <c r="AOQ64" s="255"/>
      <c r="AOR64" s="255"/>
      <c r="AOS64" s="255"/>
      <c r="AOT64" s="255"/>
      <c r="AOU64" s="255"/>
      <c r="AOV64" s="255"/>
      <c r="AOW64" s="255"/>
      <c r="AOX64" s="255"/>
      <c r="AOY64" s="255"/>
      <c r="AOZ64" s="255"/>
      <c r="APA64" s="255"/>
      <c r="APB64" s="255"/>
      <c r="APC64" s="255"/>
      <c r="APD64" s="255"/>
      <c r="APE64" s="255"/>
      <c r="APF64" s="255"/>
      <c r="APG64" s="255"/>
      <c r="APH64" s="255"/>
      <c r="API64" s="255"/>
      <c r="APJ64" s="255"/>
      <c r="APK64" s="255"/>
      <c r="APL64" s="255"/>
      <c r="APM64" s="255"/>
      <c r="APN64" s="255"/>
      <c r="APO64" s="255"/>
      <c r="APP64" s="255"/>
      <c r="APQ64" s="255"/>
      <c r="APR64" s="255"/>
      <c r="APS64" s="255"/>
      <c r="APT64" s="255"/>
      <c r="APU64" s="255"/>
      <c r="APV64" s="255"/>
      <c r="APW64" s="255"/>
      <c r="APX64" s="255"/>
      <c r="APY64" s="255"/>
      <c r="APZ64" s="255"/>
      <c r="AQA64" s="255"/>
      <c r="AQB64" s="255"/>
      <c r="AQC64" s="255"/>
      <c r="AQD64" s="255"/>
      <c r="AQE64" s="255"/>
      <c r="AQF64" s="255"/>
      <c r="AQG64" s="255"/>
      <c r="AQH64" s="255"/>
      <c r="AQI64" s="255"/>
      <c r="AQJ64" s="255"/>
      <c r="AQK64" s="255"/>
      <c r="AQL64" s="255"/>
      <c r="AQM64" s="255"/>
      <c r="AQN64" s="255"/>
      <c r="AQO64" s="255"/>
      <c r="AQP64" s="255"/>
      <c r="AQQ64" s="255"/>
      <c r="AQR64" s="255"/>
      <c r="AQS64" s="255"/>
      <c r="AQT64" s="255"/>
      <c r="AQU64" s="255"/>
      <c r="AQV64" s="255"/>
      <c r="AQW64" s="255"/>
      <c r="AQX64" s="255"/>
      <c r="AQY64" s="255"/>
      <c r="AQZ64" s="255"/>
      <c r="ARA64" s="255"/>
      <c r="ARB64" s="255"/>
      <c r="ARC64" s="255"/>
      <c r="ARD64" s="255"/>
      <c r="ARE64" s="255"/>
      <c r="ARF64" s="255"/>
      <c r="ARG64" s="255"/>
      <c r="ARH64" s="255"/>
      <c r="ARI64" s="255"/>
      <c r="ARJ64" s="255"/>
      <c r="ARK64" s="255"/>
      <c r="ARL64" s="255"/>
      <c r="ARM64" s="255"/>
      <c r="ARN64" s="255"/>
      <c r="ARO64" s="255"/>
      <c r="ARP64" s="255"/>
      <c r="ARQ64" s="255"/>
      <c r="ARR64" s="255"/>
      <c r="ARS64" s="255"/>
      <c r="ART64" s="255"/>
      <c r="ARU64" s="255"/>
      <c r="ARV64" s="255"/>
      <c r="ARW64" s="255"/>
      <c r="ARX64" s="255"/>
      <c r="ARY64" s="255"/>
      <c r="ARZ64" s="255"/>
      <c r="ASA64" s="255"/>
      <c r="ASB64" s="255"/>
      <c r="ASC64" s="255"/>
      <c r="ASD64" s="255"/>
      <c r="ASE64" s="255"/>
      <c r="ASF64" s="255"/>
      <c r="ASG64" s="255"/>
      <c r="ASH64" s="255"/>
      <c r="ASI64" s="255"/>
      <c r="ASJ64" s="255"/>
      <c r="ASK64" s="255"/>
      <c r="ASL64" s="255"/>
      <c r="ASM64" s="255"/>
      <c r="ASN64" s="255"/>
      <c r="ASO64" s="255"/>
      <c r="ASP64" s="255"/>
      <c r="ASQ64" s="255"/>
      <c r="ASR64" s="255"/>
      <c r="ASS64" s="255"/>
      <c r="AST64" s="255"/>
      <c r="ASU64" s="255"/>
      <c r="ASV64" s="255"/>
      <c r="ASW64" s="255"/>
      <c r="ASX64" s="255"/>
      <c r="ASY64" s="255"/>
      <c r="ASZ64" s="255"/>
      <c r="ATA64" s="255"/>
      <c r="ATB64" s="255"/>
      <c r="ATC64" s="255"/>
      <c r="ATD64" s="255"/>
      <c r="ATE64" s="255"/>
      <c r="ATF64" s="255"/>
      <c r="ATG64" s="255"/>
      <c r="ATH64" s="255"/>
      <c r="ATI64" s="255"/>
      <c r="ATJ64" s="255"/>
      <c r="ATK64" s="255"/>
      <c r="ATL64" s="255"/>
      <c r="ATM64" s="255"/>
      <c r="ATN64" s="255"/>
      <c r="ATO64" s="255"/>
      <c r="ATP64" s="255"/>
      <c r="ATQ64" s="255"/>
      <c r="ATR64" s="255"/>
      <c r="ATS64" s="255"/>
      <c r="ATT64" s="255"/>
      <c r="ATU64" s="255"/>
      <c r="ATV64" s="255"/>
      <c r="ATW64" s="255"/>
      <c r="ATX64" s="255"/>
      <c r="ATY64" s="255"/>
      <c r="ATZ64" s="255"/>
      <c r="AUA64" s="255"/>
      <c r="AUB64" s="255"/>
      <c r="AUC64" s="255"/>
      <c r="AUD64" s="255"/>
      <c r="AUE64" s="255"/>
      <c r="AUF64" s="255"/>
      <c r="AUG64" s="255"/>
      <c r="AUH64" s="255"/>
      <c r="AUI64" s="255"/>
      <c r="AUJ64" s="255"/>
      <c r="AUK64" s="255"/>
      <c r="AUL64" s="255"/>
      <c r="AUM64" s="255"/>
      <c r="AUN64" s="255"/>
      <c r="AUO64" s="255"/>
      <c r="AUP64" s="255"/>
      <c r="AUQ64" s="255"/>
      <c r="AUR64" s="255"/>
      <c r="AUS64" s="255"/>
      <c r="AUT64" s="255"/>
      <c r="AUU64" s="255"/>
      <c r="AUV64" s="255"/>
      <c r="AUW64" s="255"/>
      <c r="AUX64" s="255"/>
      <c r="AUY64" s="255"/>
      <c r="AUZ64" s="255"/>
      <c r="AVA64" s="255"/>
      <c r="AVB64" s="255"/>
      <c r="AVC64" s="255"/>
      <c r="AVD64" s="255"/>
      <c r="AVE64" s="255"/>
      <c r="AVF64" s="255"/>
      <c r="AVG64" s="255"/>
      <c r="AVH64" s="255"/>
      <c r="AVI64" s="255"/>
      <c r="AVJ64" s="255"/>
      <c r="AVK64" s="255"/>
      <c r="AVL64" s="255"/>
      <c r="AVM64" s="255"/>
      <c r="AVN64" s="255"/>
      <c r="AVO64" s="255"/>
      <c r="AVP64" s="255"/>
      <c r="AVQ64" s="255"/>
      <c r="AVR64" s="255"/>
      <c r="AVS64" s="255"/>
      <c r="AVT64" s="255"/>
      <c r="AVU64" s="255"/>
      <c r="AVV64" s="255"/>
      <c r="AVW64" s="255"/>
      <c r="AVX64" s="255"/>
      <c r="AVY64" s="255"/>
      <c r="AVZ64" s="255"/>
      <c r="AWA64" s="255"/>
      <c r="AWB64" s="255"/>
      <c r="AWC64" s="255"/>
      <c r="AWD64" s="255"/>
      <c r="AWE64" s="255"/>
      <c r="AWF64" s="255"/>
      <c r="AWG64" s="255"/>
      <c r="AWH64" s="255"/>
      <c r="AWI64" s="255"/>
      <c r="AWJ64" s="255"/>
      <c r="AWK64" s="255"/>
      <c r="AWL64" s="255"/>
      <c r="AWM64" s="255"/>
      <c r="AWN64" s="255"/>
      <c r="AWO64" s="255"/>
      <c r="AWP64" s="255"/>
      <c r="AWQ64" s="255"/>
      <c r="AWR64" s="255"/>
      <c r="AWS64" s="255"/>
      <c r="AWT64" s="255"/>
      <c r="AWU64" s="255"/>
      <c r="AWV64" s="255"/>
      <c r="AWW64" s="255"/>
      <c r="AWX64" s="255"/>
      <c r="AWY64" s="255"/>
      <c r="AWZ64" s="255"/>
      <c r="AXA64" s="255"/>
      <c r="AXB64" s="255"/>
      <c r="AXC64" s="255"/>
      <c r="AXD64" s="255"/>
      <c r="AXE64" s="255"/>
      <c r="AXF64" s="255"/>
      <c r="AXG64" s="255"/>
      <c r="AXH64" s="255"/>
      <c r="AXI64" s="255"/>
      <c r="AXJ64" s="255"/>
      <c r="AXK64" s="255"/>
      <c r="AXL64" s="255"/>
      <c r="AXM64" s="255"/>
      <c r="AXN64" s="255"/>
      <c r="AXO64" s="255"/>
      <c r="AXP64" s="255"/>
      <c r="AXQ64" s="255"/>
      <c r="AXR64" s="255"/>
      <c r="AXS64" s="255"/>
      <c r="AXT64" s="255"/>
      <c r="AXU64" s="255"/>
      <c r="AXV64" s="255"/>
      <c r="AXW64" s="255"/>
      <c r="AXX64" s="255"/>
      <c r="AXY64" s="255"/>
      <c r="AXZ64" s="255"/>
      <c r="AYA64" s="255"/>
      <c r="AYB64" s="255"/>
      <c r="AYC64" s="255"/>
      <c r="AYD64" s="255"/>
      <c r="AYE64" s="255"/>
      <c r="AYF64" s="255"/>
      <c r="AYG64" s="255"/>
      <c r="AYH64" s="255"/>
      <c r="AYI64" s="255"/>
      <c r="AYJ64" s="255"/>
      <c r="AYK64" s="255"/>
      <c r="AYL64" s="255"/>
      <c r="AYM64" s="255"/>
      <c r="AYN64" s="255"/>
      <c r="AYO64" s="255"/>
      <c r="AYP64" s="255"/>
      <c r="AYQ64" s="255"/>
      <c r="AYR64" s="255"/>
      <c r="AYS64" s="255"/>
      <c r="AYT64" s="255"/>
      <c r="AYU64" s="255"/>
      <c r="AYV64" s="255"/>
      <c r="AYW64" s="255"/>
      <c r="AYX64" s="255"/>
      <c r="AYY64" s="255"/>
      <c r="AYZ64" s="255"/>
      <c r="AZA64" s="255"/>
      <c r="AZB64" s="255"/>
      <c r="AZC64" s="255"/>
      <c r="AZD64" s="255"/>
      <c r="AZE64" s="255"/>
      <c r="AZF64" s="255"/>
      <c r="AZG64" s="255"/>
      <c r="AZH64" s="255"/>
      <c r="AZI64" s="255"/>
      <c r="AZJ64" s="255"/>
      <c r="AZK64" s="255"/>
      <c r="AZL64" s="255"/>
      <c r="AZM64" s="255"/>
      <c r="AZN64" s="255"/>
      <c r="AZO64" s="255"/>
      <c r="AZP64" s="255"/>
      <c r="AZQ64" s="255"/>
      <c r="AZR64" s="255"/>
      <c r="AZS64" s="255"/>
      <c r="AZT64" s="255"/>
      <c r="AZU64" s="255"/>
      <c r="AZV64" s="255"/>
      <c r="AZW64" s="255"/>
      <c r="AZX64" s="255"/>
      <c r="AZY64" s="255"/>
      <c r="AZZ64" s="255"/>
      <c r="BAA64" s="255"/>
      <c r="BAB64" s="255"/>
      <c r="BAC64" s="255"/>
      <c r="BAD64" s="255"/>
      <c r="BAE64" s="255"/>
      <c r="BAF64" s="255"/>
      <c r="BAG64" s="255"/>
      <c r="BAH64" s="255"/>
      <c r="BAI64" s="255"/>
      <c r="BAJ64" s="255"/>
      <c r="BAK64" s="255"/>
      <c r="BAL64" s="255"/>
      <c r="BAM64" s="255"/>
      <c r="BAN64" s="255"/>
      <c r="BAO64" s="255"/>
      <c r="BAP64" s="255"/>
      <c r="BAQ64" s="255"/>
      <c r="BAR64" s="255"/>
      <c r="BAS64" s="255"/>
      <c r="BAT64" s="255"/>
      <c r="BAU64" s="255"/>
      <c r="BAV64" s="255"/>
      <c r="BAW64" s="255"/>
      <c r="BAX64" s="255"/>
      <c r="BAY64" s="255"/>
      <c r="BAZ64" s="255"/>
      <c r="BBA64" s="255"/>
      <c r="BBB64" s="255"/>
      <c r="BBC64" s="255"/>
      <c r="BBD64" s="255"/>
      <c r="BBE64" s="255"/>
      <c r="BBF64" s="255"/>
      <c r="BBG64" s="255"/>
      <c r="BBH64" s="255"/>
      <c r="BBI64" s="255"/>
      <c r="BBJ64" s="255"/>
      <c r="BBK64" s="255"/>
      <c r="BBL64" s="255"/>
      <c r="BBM64" s="255"/>
      <c r="BBN64" s="255"/>
      <c r="BBO64" s="255"/>
      <c r="BBP64" s="255"/>
      <c r="BBQ64" s="255"/>
      <c r="BBR64" s="255"/>
      <c r="BBS64" s="255"/>
      <c r="BBT64" s="255"/>
      <c r="BBU64" s="255"/>
      <c r="BBV64" s="255"/>
      <c r="BBW64" s="255"/>
      <c r="BBX64" s="255"/>
      <c r="BBY64" s="255"/>
      <c r="BBZ64" s="255"/>
      <c r="BCA64" s="255"/>
      <c r="BCB64" s="255"/>
      <c r="BCC64" s="255"/>
      <c r="BCD64" s="255"/>
      <c r="BCE64" s="255"/>
      <c r="BCF64" s="255"/>
      <c r="BCG64" s="255"/>
      <c r="BCH64" s="255"/>
      <c r="BCI64" s="255"/>
      <c r="BCJ64" s="255"/>
      <c r="BCK64" s="255"/>
      <c r="BCL64" s="255"/>
      <c r="BCM64" s="255"/>
      <c r="BCN64" s="255"/>
      <c r="BCO64" s="255"/>
      <c r="BCP64" s="255"/>
      <c r="BCQ64" s="255"/>
      <c r="BCR64" s="255"/>
      <c r="BCS64" s="255"/>
      <c r="BCT64" s="255"/>
      <c r="BCU64" s="255"/>
      <c r="BCV64" s="255"/>
      <c r="BCW64" s="255"/>
      <c r="BCX64" s="255"/>
      <c r="BCY64" s="255"/>
      <c r="BCZ64" s="255"/>
      <c r="BDA64" s="255"/>
      <c r="BDB64" s="255"/>
      <c r="BDC64" s="255"/>
      <c r="BDD64" s="255"/>
      <c r="BDE64" s="255"/>
      <c r="BDF64" s="255"/>
      <c r="BDG64" s="255"/>
      <c r="BDH64" s="255"/>
      <c r="BDI64" s="255"/>
      <c r="BDJ64" s="255"/>
      <c r="BDK64" s="255"/>
      <c r="BDL64" s="255"/>
      <c r="BDM64" s="255"/>
      <c r="BDN64" s="255"/>
      <c r="BDO64" s="255"/>
      <c r="BDP64" s="255"/>
      <c r="BDQ64" s="255"/>
      <c r="BDR64" s="255"/>
      <c r="BDS64" s="255"/>
      <c r="BDT64" s="255"/>
      <c r="BDU64" s="255"/>
      <c r="BDV64" s="255"/>
      <c r="BDW64" s="255"/>
      <c r="BDX64" s="255"/>
      <c r="BDY64" s="255"/>
      <c r="BDZ64" s="255"/>
      <c r="BEA64" s="255"/>
      <c r="BEB64" s="255"/>
      <c r="BEC64" s="255"/>
      <c r="BED64" s="255"/>
      <c r="BEE64" s="255"/>
      <c r="BEF64" s="255"/>
      <c r="BEG64" s="255"/>
      <c r="BEH64" s="255"/>
      <c r="BEI64" s="255"/>
      <c r="BEJ64" s="255"/>
      <c r="BEK64" s="255"/>
      <c r="BEL64" s="255"/>
      <c r="BEM64" s="255"/>
      <c r="BEN64" s="255"/>
      <c r="BEO64" s="255"/>
      <c r="BEP64" s="255"/>
      <c r="BEQ64" s="255"/>
      <c r="BER64" s="255"/>
      <c r="BES64" s="255"/>
      <c r="BET64" s="255"/>
      <c r="BEU64" s="255"/>
      <c r="BEV64" s="255"/>
      <c r="BEW64" s="255"/>
      <c r="BEX64" s="255"/>
      <c r="BEY64" s="255"/>
      <c r="BEZ64" s="255"/>
      <c r="BFA64" s="255"/>
      <c r="BFB64" s="255"/>
      <c r="BFC64" s="255"/>
      <c r="BFD64" s="255"/>
      <c r="BFE64" s="255"/>
      <c r="BFF64" s="255"/>
      <c r="BFG64" s="255"/>
      <c r="BFH64" s="255"/>
      <c r="BFI64" s="255"/>
      <c r="BFJ64" s="255"/>
      <c r="BFK64" s="255"/>
      <c r="BFL64" s="255"/>
      <c r="BFM64" s="255"/>
      <c r="BFN64" s="255"/>
      <c r="BFO64" s="255"/>
      <c r="BFP64" s="255"/>
      <c r="BFQ64" s="255"/>
      <c r="BFR64" s="255"/>
      <c r="BFS64" s="255"/>
      <c r="BFT64" s="255"/>
      <c r="BFU64" s="255"/>
      <c r="BFV64" s="255"/>
      <c r="BFW64" s="255"/>
      <c r="BFX64" s="255"/>
      <c r="BFY64" s="255"/>
      <c r="BFZ64" s="255"/>
      <c r="BGA64" s="255"/>
      <c r="BGB64" s="255"/>
      <c r="BGC64" s="255"/>
      <c r="BGD64" s="255"/>
      <c r="BGE64" s="255"/>
      <c r="BGF64" s="255"/>
      <c r="BGG64" s="255"/>
      <c r="BGH64" s="255"/>
      <c r="BGI64" s="255"/>
      <c r="BGJ64" s="255"/>
      <c r="BGK64" s="255"/>
      <c r="BGL64" s="255"/>
      <c r="BGM64" s="255"/>
      <c r="BGN64" s="255"/>
      <c r="BGO64" s="255"/>
      <c r="BGP64" s="255"/>
      <c r="BGQ64" s="255"/>
      <c r="BGR64" s="255"/>
      <c r="BGS64" s="255"/>
      <c r="BGT64" s="255"/>
      <c r="BGU64" s="255"/>
      <c r="BGV64" s="255"/>
      <c r="BGW64" s="255"/>
      <c r="BGX64" s="255"/>
      <c r="BGY64" s="255"/>
      <c r="BGZ64" s="255"/>
      <c r="BHA64" s="255"/>
      <c r="BHB64" s="255"/>
      <c r="BHC64" s="255"/>
      <c r="BHD64" s="255"/>
      <c r="BHE64" s="255"/>
      <c r="BHF64" s="255"/>
      <c r="BHG64" s="255"/>
      <c r="BHH64" s="255"/>
      <c r="BHI64" s="255"/>
      <c r="BHJ64" s="255"/>
      <c r="BHK64" s="255"/>
      <c r="BHL64" s="255"/>
      <c r="BHM64" s="255"/>
      <c r="BHN64" s="255"/>
      <c r="BHO64" s="255"/>
      <c r="BHP64" s="255"/>
      <c r="BHQ64" s="255"/>
      <c r="BHR64" s="255"/>
      <c r="BHS64" s="255"/>
      <c r="BHT64" s="255"/>
      <c r="BHU64" s="255"/>
      <c r="BHV64" s="255"/>
      <c r="BHW64" s="255"/>
      <c r="BHX64" s="255"/>
      <c r="BHY64" s="255"/>
      <c r="BHZ64" s="255"/>
      <c r="BIA64" s="255"/>
      <c r="BIB64" s="255"/>
      <c r="BIC64" s="255"/>
      <c r="BID64" s="255"/>
      <c r="BIE64" s="255"/>
      <c r="BIF64" s="255"/>
      <c r="BIG64" s="255"/>
      <c r="BIH64" s="255"/>
      <c r="BII64" s="255"/>
      <c r="BIJ64" s="255"/>
      <c r="BIK64" s="255"/>
      <c r="BIL64" s="255"/>
      <c r="BIM64" s="255"/>
      <c r="BIN64" s="255"/>
      <c r="BIO64" s="255"/>
      <c r="BIP64" s="255"/>
      <c r="BIQ64" s="255"/>
      <c r="BIR64" s="255"/>
      <c r="BIS64" s="255"/>
      <c r="BIT64" s="255"/>
      <c r="BIU64" s="255"/>
      <c r="BIV64" s="255"/>
      <c r="BIW64" s="255"/>
      <c r="BIX64" s="255"/>
      <c r="BIY64" s="255"/>
      <c r="BIZ64" s="255"/>
      <c r="BJA64" s="255"/>
      <c r="BJB64" s="255"/>
      <c r="BJC64" s="255"/>
      <c r="BJD64" s="255"/>
      <c r="BJE64" s="255"/>
      <c r="BJF64" s="255"/>
      <c r="BJG64" s="255"/>
      <c r="BJH64" s="255"/>
      <c r="BJI64" s="255"/>
      <c r="BJJ64" s="255"/>
      <c r="BJK64" s="255"/>
      <c r="BJL64" s="255"/>
      <c r="BJM64" s="255"/>
      <c r="BJN64" s="255"/>
      <c r="BJO64" s="255"/>
      <c r="BJP64" s="255"/>
      <c r="BJQ64" s="255"/>
      <c r="BJR64" s="255"/>
      <c r="BJS64" s="255"/>
      <c r="BJT64" s="255"/>
      <c r="BJU64" s="255"/>
      <c r="BJV64" s="255"/>
      <c r="BJW64" s="255"/>
      <c r="BJX64" s="255"/>
      <c r="BJY64" s="255"/>
      <c r="BJZ64" s="255"/>
      <c r="BKA64" s="255"/>
      <c r="BKB64" s="255"/>
      <c r="BKC64" s="255"/>
      <c r="BKD64" s="255"/>
      <c r="BKE64" s="255"/>
      <c r="BKF64" s="255"/>
      <c r="BKG64" s="255"/>
      <c r="BKH64" s="255"/>
      <c r="BKI64" s="255"/>
      <c r="BKJ64" s="255"/>
      <c r="BKK64" s="255"/>
      <c r="BKL64" s="255"/>
      <c r="BKM64" s="255"/>
      <c r="BKN64" s="255"/>
      <c r="BKO64" s="255"/>
      <c r="BKP64" s="255"/>
      <c r="BKQ64" s="255"/>
      <c r="BKR64" s="255"/>
      <c r="BKS64" s="255"/>
      <c r="BKT64" s="255"/>
      <c r="BKU64" s="255"/>
      <c r="BKV64" s="255"/>
      <c r="BKW64" s="255"/>
      <c r="BKX64" s="255"/>
      <c r="BKY64" s="255"/>
      <c r="BKZ64" s="255"/>
      <c r="BLA64" s="255"/>
      <c r="BLB64" s="255"/>
      <c r="BLC64" s="255"/>
      <c r="BLD64" s="255"/>
      <c r="BLE64" s="255"/>
      <c r="BLF64" s="255"/>
      <c r="BLG64" s="255"/>
      <c r="BLH64" s="255"/>
      <c r="BLI64" s="255"/>
      <c r="BLJ64" s="255"/>
      <c r="BLK64" s="255"/>
      <c r="BLL64" s="255"/>
      <c r="BLM64" s="255"/>
      <c r="BLN64" s="255"/>
      <c r="BLO64" s="255"/>
      <c r="BLP64" s="255"/>
      <c r="BLQ64" s="255"/>
      <c r="BLR64" s="255"/>
      <c r="BLS64" s="255"/>
      <c r="BLT64" s="255"/>
      <c r="BLU64" s="255"/>
      <c r="BLV64" s="255"/>
      <c r="BLW64" s="255"/>
      <c r="BLX64" s="255"/>
      <c r="BLY64" s="255"/>
      <c r="BLZ64" s="255"/>
      <c r="BMA64" s="255"/>
      <c r="BMB64" s="255"/>
      <c r="BMC64" s="255"/>
      <c r="BMD64" s="255"/>
      <c r="BME64" s="255"/>
      <c r="BMF64" s="255"/>
      <c r="BMG64" s="255"/>
      <c r="BMH64" s="255"/>
      <c r="BMI64" s="255"/>
      <c r="BMJ64" s="255"/>
      <c r="BMK64" s="255"/>
      <c r="BML64" s="255"/>
      <c r="BMM64" s="255"/>
      <c r="BMN64" s="255"/>
      <c r="BMO64" s="255"/>
      <c r="BMP64" s="255"/>
      <c r="BMQ64" s="255"/>
      <c r="BMR64" s="255"/>
      <c r="BMS64" s="255"/>
      <c r="BMT64" s="255"/>
      <c r="BMU64" s="255"/>
      <c r="BMV64" s="255"/>
      <c r="BMW64" s="255"/>
      <c r="BMX64" s="255"/>
      <c r="BMY64" s="255"/>
      <c r="BMZ64" s="255"/>
      <c r="BNA64" s="255"/>
      <c r="BNB64" s="255"/>
      <c r="BNC64" s="255"/>
      <c r="BND64" s="255"/>
      <c r="BNE64" s="255"/>
      <c r="BNF64" s="255"/>
      <c r="BNG64" s="255"/>
      <c r="BNH64" s="255"/>
      <c r="BNI64" s="255"/>
      <c r="BNJ64" s="255"/>
      <c r="BNK64" s="255"/>
      <c r="BNL64" s="255"/>
      <c r="BNM64" s="255"/>
      <c r="BNN64" s="255"/>
      <c r="BNO64" s="255"/>
      <c r="BNP64" s="255"/>
      <c r="BNQ64" s="255"/>
      <c r="BNR64" s="255"/>
      <c r="BNS64" s="255"/>
      <c r="BNT64" s="255"/>
      <c r="BNU64" s="255"/>
      <c r="BNV64" s="255"/>
      <c r="BNW64" s="255"/>
      <c r="BNX64" s="255"/>
      <c r="BNY64" s="255"/>
      <c r="BNZ64" s="255"/>
      <c r="BOA64" s="255"/>
      <c r="BOB64" s="255"/>
      <c r="BOC64" s="255"/>
      <c r="BOD64" s="255"/>
      <c r="BOE64" s="255"/>
      <c r="BOF64" s="255"/>
      <c r="BOG64" s="255"/>
      <c r="BOH64" s="255"/>
      <c r="BOI64" s="255"/>
      <c r="BOJ64" s="255"/>
      <c r="BOK64" s="255"/>
      <c r="BOL64" s="255"/>
      <c r="BOM64" s="255"/>
      <c r="BON64" s="255"/>
      <c r="BOO64" s="255"/>
      <c r="BOP64" s="255"/>
      <c r="BOQ64" s="255"/>
      <c r="BOR64" s="255"/>
      <c r="BOS64" s="255"/>
      <c r="BOT64" s="255"/>
      <c r="BOU64" s="255"/>
      <c r="BOV64" s="255"/>
      <c r="BOW64" s="255"/>
      <c r="BOX64" s="255"/>
      <c r="BOY64" s="255"/>
      <c r="BOZ64" s="255"/>
      <c r="BPA64" s="255"/>
      <c r="BPB64" s="255"/>
      <c r="BPC64" s="255"/>
      <c r="BPD64" s="255"/>
      <c r="BPE64" s="255"/>
      <c r="BPF64" s="255"/>
      <c r="BPG64" s="255"/>
      <c r="BPH64" s="255"/>
      <c r="BPI64" s="255"/>
      <c r="BPJ64" s="255"/>
      <c r="BPK64" s="255"/>
      <c r="BPL64" s="255"/>
      <c r="BPM64" s="255"/>
      <c r="BPN64" s="255"/>
      <c r="BPO64" s="255"/>
      <c r="BPP64" s="255"/>
      <c r="BPQ64" s="255"/>
      <c r="BPR64" s="255"/>
      <c r="BPS64" s="255"/>
      <c r="BPT64" s="255"/>
      <c r="BPU64" s="255"/>
      <c r="BPV64" s="255"/>
      <c r="BPW64" s="255"/>
      <c r="BPX64" s="255"/>
      <c r="BPY64" s="255"/>
      <c r="BPZ64" s="255"/>
      <c r="BQA64" s="255"/>
      <c r="BQB64" s="255"/>
      <c r="BQC64" s="255"/>
      <c r="BQD64" s="255"/>
      <c r="BQE64" s="255"/>
      <c r="BQF64" s="255"/>
      <c r="BQG64" s="255"/>
      <c r="BQH64" s="255"/>
      <c r="BQI64" s="255"/>
      <c r="BQJ64" s="255"/>
      <c r="BQK64" s="255"/>
      <c r="BQL64" s="255"/>
      <c r="BQM64" s="255"/>
      <c r="BQN64" s="255"/>
      <c r="BQO64" s="255"/>
      <c r="BQP64" s="255"/>
      <c r="BQQ64" s="255"/>
      <c r="BQR64" s="255"/>
      <c r="BQS64" s="255"/>
      <c r="BQT64" s="255"/>
      <c r="BQU64" s="255"/>
      <c r="BQV64" s="255"/>
      <c r="BQW64" s="255"/>
      <c r="BQX64" s="255"/>
      <c r="BQY64" s="255"/>
      <c r="BQZ64" s="255"/>
      <c r="BRA64" s="255"/>
      <c r="BRB64" s="255"/>
      <c r="BRC64" s="255"/>
      <c r="BRD64" s="255"/>
      <c r="BRE64" s="255"/>
      <c r="BRF64" s="255"/>
      <c r="BRG64" s="255"/>
      <c r="BRH64" s="255"/>
      <c r="BRI64" s="255"/>
      <c r="BRJ64" s="255"/>
      <c r="BRK64" s="255"/>
      <c r="BRL64" s="255"/>
      <c r="BRM64" s="255"/>
      <c r="BRN64" s="255"/>
      <c r="BRO64" s="255"/>
      <c r="BRP64" s="255"/>
      <c r="BRQ64" s="255"/>
      <c r="BRR64" s="255"/>
      <c r="BRS64" s="255"/>
      <c r="BRT64" s="255"/>
      <c r="BRU64" s="255"/>
      <c r="BRV64" s="255"/>
      <c r="BRW64" s="255"/>
      <c r="BRX64" s="255"/>
      <c r="BRY64" s="255"/>
      <c r="BRZ64" s="255"/>
      <c r="BSA64" s="255"/>
      <c r="BSB64" s="255"/>
      <c r="BSC64" s="255"/>
      <c r="BSD64" s="255"/>
      <c r="BSE64" s="255"/>
      <c r="BSF64" s="255"/>
      <c r="BSG64" s="255"/>
      <c r="BSH64" s="255"/>
      <c r="BSI64" s="255"/>
      <c r="BSJ64" s="255"/>
      <c r="BSK64" s="255"/>
      <c r="BSL64" s="255"/>
      <c r="BSM64" s="255"/>
      <c r="BSN64" s="255"/>
      <c r="BSO64" s="255"/>
      <c r="BSP64" s="255"/>
      <c r="BSQ64" s="255"/>
      <c r="BSR64" s="255"/>
      <c r="BSS64" s="255"/>
      <c r="BST64" s="255"/>
      <c r="BSU64" s="255"/>
      <c r="BSV64" s="255"/>
      <c r="BSW64" s="255"/>
      <c r="BSX64" s="255"/>
      <c r="BSY64" s="255"/>
      <c r="BSZ64" s="255"/>
      <c r="BTA64" s="255"/>
      <c r="BTB64" s="255"/>
      <c r="BTC64" s="255"/>
      <c r="BTD64" s="255"/>
      <c r="BTE64" s="255"/>
      <c r="BTF64" s="255"/>
      <c r="BTG64" s="255"/>
      <c r="BTH64" s="255"/>
      <c r="BTI64" s="255"/>
      <c r="BTJ64" s="255"/>
      <c r="BTK64" s="255"/>
      <c r="BTL64" s="255"/>
      <c r="BTM64" s="255"/>
      <c r="BTN64" s="255"/>
      <c r="BTO64" s="255"/>
      <c r="BTP64" s="255"/>
      <c r="BTQ64" s="255"/>
      <c r="BTR64" s="255"/>
      <c r="BTS64" s="255"/>
      <c r="BTT64" s="255"/>
      <c r="BTU64" s="255"/>
      <c r="BTV64" s="255"/>
      <c r="BTW64" s="255"/>
      <c r="BTX64" s="255"/>
      <c r="BTY64" s="255"/>
      <c r="BTZ64" s="255"/>
      <c r="BUA64" s="255"/>
      <c r="BUB64" s="255"/>
      <c r="BUC64" s="255"/>
      <c r="BUD64" s="255"/>
      <c r="BUE64" s="255"/>
      <c r="BUF64" s="255"/>
      <c r="BUG64" s="255"/>
      <c r="BUH64" s="255"/>
      <c r="BUI64" s="255"/>
      <c r="BUJ64" s="255"/>
      <c r="BUK64" s="255"/>
      <c r="BUL64" s="255"/>
      <c r="BUM64" s="255"/>
      <c r="BUN64" s="255"/>
      <c r="BUO64" s="255"/>
      <c r="BUP64" s="255"/>
      <c r="BUQ64" s="255"/>
      <c r="BUR64" s="255"/>
      <c r="BUS64" s="255"/>
      <c r="BUT64" s="255"/>
      <c r="BUU64" s="255"/>
      <c r="BUV64" s="255"/>
      <c r="BUW64" s="255"/>
      <c r="BUX64" s="255"/>
      <c r="BUY64" s="255"/>
      <c r="BUZ64" s="255"/>
      <c r="BVA64" s="255"/>
      <c r="BVB64" s="255"/>
      <c r="BVC64" s="255"/>
      <c r="BVD64" s="255"/>
      <c r="BVE64" s="255"/>
      <c r="BVF64" s="255"/>
      <c r="BVG64" s="255"/>
      <c r="BVH64" s="255"/>
      <c r="BVI64" s="255"/>
      <c r="BVJ64" s="255"/>
      <c r="BVK64" s="255"/>
      <c r="BVL64" s="255"/>
      <c r="BVM64" s="255"/>
      <c r="BVN64" s="255"/>
      <c r="BVO64" s="255"/>
      <c r="BVP64" s="255"/>
      <c r="BVQ64" s="255"/>
      <c r="BVR64" s="255"/>
      <c r="BVS64" s="255"/>
      <c r="BVT64" s="255"/>
      <c r="BVU64" s="255"/>
      <c r="BVV64" s="255"/>
      <c r="BVW64" s="255"/>
      <c r="BVX64" s="255"/>
      <c r="BVY64" s="255"/>
      <c r="BVZ64" s="255"/>
      <c r="BWA64" s="255"/>
      <c r="BWB64" s="255"/>
      <c r="BWC64" s="255"/>
      <c r="BWD64" s="255"/>
      <c r="BWE64" s="255"/>
      <c r="BWF64" s="255"/>
      <c r="BWG64" s="255"/>
      <c r="BWH64" s="255"/>
      <c r="BWI64" s="255"/>
      <c r="BWJ64" s="255"/>
      <c r="BWK64" s="255"/>
      <c r="BWL64" s="255"/>
      <c r="BWM64" s="255"/>
      <c r="BWN64" s="255"/>
      <c r="BWO64" s="255"/>
      <c r="BWP64" s="255"/>
      <c r="BWQ64" s="255"/>
      <c r="BWR64" s="255"/>
      <c r="BWS64" s="255"/>
      <c r="BWT64" s="255"/>
      <c r="BWU64" s="255"/>
      <c r="BWV64" s="255"/>
      <c r="BWW64" s="255"/>
      <c r="BWX64" s="255"/>
      <c r="BWY64" s="255"/>
      <c r="BWZ64" s="255"/>
      <c r="BXA64" s="255"/>
      <c r="BXB64" s="255"/>
      <c r="BXC64" s="255"/>
      <c r="BXD64" s="255"/>
      <c r="BXE64" s="255"/>
      <c r="BXF64" s="255"/>
      <c r="BXG64" s="255"/>
      <c r="BXH64" s="255"/>
      <c r="BXI64" s="255"/>
      <c r="BXJ64" s="255"/>
      <c r="BXK64" s="255"/>
      <c r="BXL64" s="255"/>
      <c r="BXM64" s="255"/>
      <c r="BXN64" s="255"/>
      <c r="BXO64" s="255"/>
      <c r="BXP64" s="255"/>
      <c r="BXQ64" s="255"/>
      <c r="BXR64" s="255"/>
      <c r="BXS64" s="255"/>
      <c r="BXT64" s="255"/>
      <c r="BXU64" s="255"/>
      <c r="BXV64" s="255"/>
      <c r="BXW64" s="255"/>
      <c r="BXX64" s="255"/>
      <c r="BXY64" s="255"/>
      <c r="BXZ64" s="255"/>
      <c r="BYA64" s="255"/>
      <c r="BYB64" s="255"/>
      <c r="BYC64" s="255"/>
      <c r="BYD64" s="255"/>
      <c r="BYE64" s="255"/>
      <c r="BYF64" s="255"/>
      <c r="BYG64" s="255"/>
      <c r="BYH64" s="255"/>
      <c r="BYI64" s="255"/>
      <c r="BYJ64" s="255"/>
      <c r="BYK64" s="255"/>
      <c r="BYL64" s="255"/>
      <c r="BYM64" s="255"/>
      <c r="BYN64" s="255"/>
      <c r="BYO64" s="255"/>
      <c r="BYP64" s="255"/>
      <c r="BYQ64" s="255"/>
      <c r="BYR64" s="255"/>
      <c r="BYS64" s="255"/>
      <c r="BYT64" s="255"/>
      <c r="BYU64" s="255"/>
      <c r="BYV64" s="255"/>
      <c r="BYW64" s="255"/>
      <c r="BYX64" s="255"/>
      <c r="BYY64" s="255"/>
      <c r="BYZ64" s="255"/>
      <c r="BZA64" s="255"/>
      <c r="BZB64" s="255"/>
      <c r="BZC64" s="255"/>
      <c r="BZD64" s="255"/>
      <c r="BZE64" s="255"/>
      <c r="BZF64" s="255"/>
      <c r="BZG64" s="255"/>
      <c r="BZH64" s="255"/>
      <c r="BZI64" s="255"/>
      <c r="BZJ64" s="255"/>
      <c r="BZK64" s="255"/>
      <c r="BZL64" s="255"/>
      <c r="BZM64" s="255"/>
      <c r="BZN64" s="255"/>
      <c r="BZO64" s="255"/>
      <c r="BZP64" s="255"/>
      <c r="BZQ64" s="255"/>
      <c r="BZR64" s="255"/>
      <c r="BZS64" s="255"/>
      <c r="BZT64" s="255"/>
      <c r="BZU64" s="255"/>
      <c r="BZV64" s="255"/>
      <c r="BZW64" s="255"/>
      <c r="BZX64" s="255"/>
      <c r="BZY64" s="255"/>
      <c r="BZZ64" s="255"/>
      <c r="CAA64" s="255"/>
      <c r="CAB64" s="255"/>
      <c r="CAC64" s="255"/>
      <c r="CAD64" s="255"/>
      <c r="CAE64" s="255"/>
      <c r="CAF64" s="255"/>
      <c r="CAG64" s="255"/>
      <c r="CAH64" s="255"/>
      <c r="CAI64" s="255"/>
      <c r="CAJ64" s="255"/>
      <c r="CAK64" s="255"/>
      <c r="CAL64" s="255"/>
      <c r="CAM64" s="255"/>
      <c r="CAN64" s="255"/>
      <c r="CAO64" s="255"/>
      <c r="CAP64" s="255"/>
      <c r="CAQ64" s="255"/>
      <c r="CAR64" s="255"/>
      <c r="CAS64" s="255"/>
      <c r="CAT64" s="255"/>
      <c r="CAU64" s="255"/>
      <c r="CAV64" s="255"/>
      <c r="CAW64" s="255"/>
      <c r="CAX64" s="255"/>
      <c r="CAY64" s="255"/>
      <c r="CAZ64" s="255"/>
      <c r="CBA64" s="255"/>
      <c r="CBB64" s="255"/>
      <c r="CBC64" s="255"/>
      <c r="CBD64" s="255"/>
      <c r="CBE64" s="255"/>
      <c r="CBF64" s="255"/>
      <c r="CBG64" s="255"/>
      <c r="CBH64" s="255"/>
      <c r="CBI64" s="255"/>
      <c r="CBJ64" s="255"/>
      <c r="CBK64" s="255"/>
      <c r="CBL64" s="255"/>
      <c r="CBM64" s="255"/>
      <c r="CBN64" s="255"/>
      <c r="CBO64" s="255"/>
      <c r="CBP64" s="255"/>
      <c r="CBQ64" s="255"/>
      <c r="CBR64" s="255"/>
      <c r="CBS64" s="255"/>
      <c r="CBT64" s="255"/>
      <c r="CBU64" s="255"/>
      <c r="CBV64" s="255"/>
      <c r="CBW64" s="255"/>
      <c r="CBX64" s="255"/>
      <c r="CBY64" s="255"/>
      <c r="CBZ64" s="255"/>
      <c r="CCA64" s="255"/>
      <c r="CCB64" s="255"/>
      <c r="CCC64" s="255"/>
      <c r="CCD64" s="255"/>
      <c r="CCE64" s="255"/>
      <c r="CCF64" s="255"/>
      <c r="CCG64" s="255"/>
      <c r="CCH64" s="255"/>
      <c r="CCI64" s="255"/>
      <c r="CCJ64" s="255"/>
      <c r="CCK64" s="255"/>
      <c r="CCL64" s="255"/>
      <c r="CCM64" s="255"/>
      <c r="CCN64" s="255"/>
      <c r="CCO64" s="255"/>
      <c r="CCP64" s="255"/>
      <c r="CCQ64" s="255"/>
      <c r="CCR64" s="255"/>
      <c r="CCS64" s="255"/>
      <c r="CCT64" s="255"/>
      <c r="CCU64" s="255"/>
      <c r="CCV64" s="255"/>
      <c r="CCW64" s="255"/>
      <c r="CCX64" s="255"/>
      <c r="CCY64" s="255"/>
      <c r="CCZ64" s="255"/>
      <c r="CDA64" s="255"/>
      <c r="CDB64" s="255"/>
      <c r="CDC64" s="255"/>
      <c r="CDD64" s="255"/>
      <c r="CDE64" s="255"/>
      <c r="CDF64" s="255"/>
      <c r="CDG64" s="255"/>
      <c r="CDH64" s="255"/>
      <c r="CDI64" s="255"/>
      <c r="CDJ64" s="255"/>
      <c r="CDK64" s="255"/>
      <c r="CDL64" s="255"/>
      <c r="CDM64" s="255"/>
      <c r="CDN64" s="255"/>
      <c r="CDO64" s="255"/>
      <c r="CDP64" s="255"/>
      <c r="CDQ64" s="255"/>
      <c r="CDR64" s="255"/>
      <c r="CDS64" s="255"/>
      <c r="CDT64" s="255"/>
      <c r="CDU64" s="255"/>
      <c r="CDV64" s="255"/>
      <c r="CDW64" s="255"/>
      <c r="CDX64" s="255"/>
      <c r="CDY64" s="255"/>
      <c r="CDZ64" s="255"/>
      <c r="CEA64" s="255"/>
      <c r="CEB64" s="255"/>
      <c r="CEC64" s="255"/>
      <c r="CED64" s="255"/>
      <c r="CEE64" s="255"/>
      <c r="CEF64" s="255"/>
      <c r="CEG64" s="255"/>
      <c r="CEH64" s="255"/>
      <c r="CEI64" s="255"/>
      <c r="CEJ64" s="255"/>
      <c r="CEK64" s="255"/>
      <c r="CEL64" s="255"/>
      <c r="CEM64" s="255"/>
      <c r="CEN64" s="255"/>
      <c r="CEO64" s="255"/>
      <c r="CEP64" s="255"/>
      <c r="CEQ64" s="255"/>
      <c r="CER64" s="255"/>
      <c r="CES64" s="255"/>
      <c r="CET64" s="255"/>
      <c r="CEU64" s="255"/>
      <c r="CEV64" s="255"/>
      <c r="CEW64" s="255"/>
      <c r="CEX64" s="255"/>
      <c r="CEY64" s="255"/>
      <c r="CEZ64" s="255"/>
      <c r="CFA64" s="255"/>
      <c r="CFB64" s="255"/>
      <c r="CFC64" s="255"/>
      <c r="CFD64" s="255"/>
      <c r="CFE64" s="255"/>
      <c r="CFF64" s="255"/>
      <c r="CFG64" s="255"/>
      <c r="CFH64" s="255"/>
      <c r="CFI64" s="255"/>
      <c r="CFJ64" s="255"/>
      <c r="CFK64" s="255"/>
      <c r="CFL64" s="255"/>
      <c r="CFM64" s="255"/>
      <c r="CFN64" s="255"/>
      <c r="CFO64" s="255"/>
      <c r="CFP64" s="255"/>
      <c r="CFQ64" s="255"/>
      <c r="CFR64" s="255"/>
      <c r="CFS64" s="255"/>
      <c r="CFT64" s="255"/>
      <c r="CFU64" s="255"/>
      <c r="CFV64" s="255"/>
      <c r="CFW64" s="255"/>
      <c r="CFX64" s="255"/>
      <c r="CFY64" s="255"/>
      <c r="CFZ64" s="255"/>
      <c r="CGA64" s="255"/>
      <c r="CGB64" s="255"/>
      <c r="CGC64" s="255"/>
      <c r="CGD64" s="255"/>
      <c r="CGE64" s="255"/>
      <c r="CGF64" s="255"/>
      <c r="CGG64" s="255"/>
      <c r="CGH64" s="255"/>
      <c r="CGI64" s="255"/>
      <c r="CGJ64" s="255"/>
      <c r="CGK64" s="255"/>
      <c r="CGL64" s="255"/>
      <c r="CGM64" s="255"/>
      <c r="CGN64" s="255"/>
      <c r="CGO64" s="255"/>
      <c r="CGP64" s="255"/>
      <c r="CGQ64" s="255"/>
      <c r="CGR64" s="255"/>
      <c r="CGS64" s="255"/>
      <c r="CGT64" s="255"/>
      <c r="CGU64" s="255"/>
      <c r="CGV64" s="255"/>
      <c r="CGW64" s="255"/>
      <c r="CGX64" s="255"/>
      <c r="CGY64" s="255"/>
      <c r="CGZ64" s="255"/>
      <c r="CHA64" s="255"/>
      <c r="CHB64" s="255"/>
      <c r="CHC64" s="255"/>
      <c r="CHD64" s="255"/>
      <c r="CHE64" s="255"/>
      <c r="CHF64" s="255"/>
      <c r="CHG64" s="255"/>
      <c r="CHH64" s="255"/>
      <c r="CHI64" s="255"/>
      <c r="CHJ64" s="255"/>
      <c r="CHK64" s="255"/>
      <c r="CHL64" s="255"/>
      <c r="CHM64" s="255"/>
      <c r="CHN64" s="255"/>
      <c r="CHO64" s="255"/>
      <c r="CHP64" s="255"/>
      <c r="CHQ64" s="255"/>
      <c r="CHR64" s="255"/>
      <c r="CHS64" s="255"/>
      <c r="CHT64" s="255"/>
      <c r="CHU64" s="255"/>
      <c r="CHV64" s="255"/>
      <c r="CHW64" s="255"/>
      <c r="CHX64" s="255"/>
      <c r="CHY64" s="255"/>
      <c r="CHZ64" s="255"/>
      <c r="CIA64" s="255"/>
      <c r="CIB64" s="255"/>
      <c r="CIC64" s="255"/>
      <c r="CID64" s="255"/>
      <c r="CIE64" s="255"/>
      <c r="CIF64" s="255"/>
      <c r="CIG64" s="255"/>
      <c r="CIH64" s="255"/>
      <c r="CII64" s="255"/>
      <c r="CIJ64" s="255"/>
      <c r="CIK64" s="255"/>
      <c r="CIL64" s="255"/>
      <c r="CIM64" s="255"/>
      <c r="CIN64" s="255"/>
      <c r="CIO64" s="255"/>
      <c r="CIP64" s="255"/>
      <c r="CIQ64" s="255"/>
      <c r="CIR64" s="255"/>
      <c r="CIS64" s="255"/>
      <c r="CIT64" s="255"/>
      <c r="CIU64" s="255"/>
      <c r="CIV64" s="255"/>
      <c r="CIW64" s="255"/>
      <c r="CIX64" s="255"/>
      <c r="CIY64" s="255"/>
      <c r="CIZ64" s="255"/>
      <c r="CJA64" s="255"/>
      <c r="CJB64" s="255"/>
      <c r="CJC64" s="255"/>
      <c r="CJD64" s="255"/>
      <c r="CJE64" s="255"/>
      <c r="CJF64" s="255"/>
      <c r="CJG64" s="255"/>
      <c r="CJH64" s="255"/>
      <c r="CJI64" s="255"/>
      <c r="CJJ64" s="255"/>
      <c r="CJK64" s="255"/>
      <c r="CJL64" s="255"/>
      <c r="CJM64" s="255"/>
      <c r="CJN64" s="255"/>
      <c r="CJO64" s="255"/>
      <c r="CJP64" s="255"/>
      <c r="CJQ64" s="255"/>
      <c r="CJR64" s="255"/>
      <c r="CJS64" s="255"/>
      <c r="CJT64" s="255"/>
      <c r="CJU64" s="255"/>
      <c r="CJV64" s="255"/>
      <c r="CJW64" s="255"/>
      <c r="CJX64" s="255"/>
      <c r="CJY64" s="255"/>
      <c r="CJZ64" s="255"/>
      <c r="CKA64" s="255"/>
      <c r="CKB64" s="255"/>
      <c r="CKC64" s="255"/>
      <c r="CKD64" s="255"/>
      <c r="CKE64" s="255"/>
      <c r="CKF64" s="255"/>
      <c r="CKG64" s="255"/>
      <c r="CKH64" s="255"/>
      <c r="CKI64" s="255"/>
      <c r="CKJ64" s="255"/>
      <c r="CKK64" s="255"/>
      <c r="CKL64" s="255"/>
      <c r="CKM64" s="255"/>
      <c r="CKN64" s="255"/>
      <c r="CKO64" s="255"/>
      <c r="CKP64" s="255"/>
      <c r="CKQ64" s="255"/>
      <c r="CKR64" s="255"/>
      <c r="CKS64" s="255"/>
      <c r="CKT64" s="255"/>
      <c r="CKU64" s="255"/>
      <c r="CKV64" s="255"/>
      <c r="CKW64" s="255"/>
      <c r="CKX64" s="255"/>
      <c r="CKY64" s="255"/>
      <c r="CKZ64" s="255"/>
      <c r="CLA64" s="255"/>
      <c r="CLB64" s="255"/>
      <c r="CLC64" s="255"/>
      <c r="CLD64" s="255"/>
      <c r="CLE64" s="255"/>
      <c r="CLF64" s="255"/>
      <c r="CLG64" s="255"/>
      <c r="CLH64" s="255"/>
      <c r="CLI64" s="255"/>
      <c r="CLJ64" s="255"/>
      <c r="CLK64" s="255"/>
      <c r="CLL64" s="255"/>
      <c r="CLM64" s="255"/>
      <c r="CLN64" s="255"/>
      <c r="CLO64" s="255"/>
      <c r="CLP64" s="255"/>
      <c r="CLQ64" s="255"/>
      <c r="CLR64" s="255"/>
      <c r="CLS64" s="255"/>
      <c r="CLT64" s="255"/>
      <c r="CLU64" s="255"/>
      <c r="CLV64" s="255"/>
      <c r="CLW64" s="255"/>
      <c r="CLX64" s="255"/>
      <c r="CLY64" s="255"/>
      <c r="CLZ64" s="255"/>
      <c r="CMA64" s="255"/>
      <c r="CMB64" s="255"/>
      <c r="CMC64" s="255"/>
      <c r="CMD64" s="255"/>
      <c r="CME64" s="255"/>
      <c r="CMF64" s="255"/>
      <c r="CMG64" s="255"/>
      <c r="CMH64" s="255"/>
      <c r="CMI64" s="255"/>
      <c r="CMJ64" s="255"/>
      <c r="CMK64" s="255"/>
      <c r="CML64" s="255"/>
      <c r="CMM64" s="255"/>
      <c r="CMN64" s="255"/>
      <c r="CMO64" s="255"/>
      <c r="CMP64" s="255"/>
      <c r="CMQ64" s="255"/>
      <c r="CMR64" s="255"/>
      <c r="CMS64" s="255"/>
      <c r="CMT64" s="255"/>
      <c r="CMU64" s="255"/>
      <c r="CMV64" s="255"/>
      <c r="CMW64" s="255"/>
      <c r="CMX64" s="255"/>
      <c r="CMY64" s="255"/>
      <c r="CMZ64" s="255"/>
      <c r="CNA64" s="255"/>
      <c r="CNB64" s="255"/>
      <c r="CNC64" s="255"/>
      <c r="CND64" s="255"/>
      <c r="CNE64" s="255"/>
      <c r="CNF64" s="255"/>
      <c r="CNG64" s="255"/>
      <c r="CNH64" s="255"/>
      <c r="CNI64" s="255"/>
      <c r="CNJ64" s="255"/>
      <c r="CNK64" s="255"/>
      <c r="CNL64" s="255"/>
      <c r="CNM64" s="255"/>
      <c r="CNN64" s="255"/>
      <c r="CNO64" s="255"/>
      <c r="CNP64" s="255"/>
      <c r="CNQ64" s="255"/>
      <c r="CNR64" s="255"/>
      <c r="CNS64" s="255"/>
      <c r="CNT64" s="255"/>
      <c r="CNU64" s="255"/>
      <c r="CNV64" s="255"/>
      <c r="CNW64" s="255"/>
      <c r="CNX64" s="255"/>
      <c r="CNY64" s="255"/>
      <c r="CNZ64" s="255"/>
      <c r="COA64" s="255"/>
      <c r="COB64" s="255"/>
      <c r="COC64" s="255"/>
      <c r="COD64" s="255"/>
      <c r="COE64" s="255"/>
      <c r="COF64" s="255"/>
      <c r="COG64" s="255"/>
      <c r="COH64" s="255"/>
      <c r="COI64" s="255"/>
      <c r="COJ64" s="255"/>
      <c r="COK64" s="255"/>
      <c r="COL64" s="255"/>
      <c r="COM64" s="255"/>
      <c r="CON64" s="255"/>
      <c r="COO64" s="255"/>
      <c r="COP64" s="255"/>
      <c r="COQ64" s="255"/>
      <c r="COR64" s="255"/>
      <c r="COS64" s="255"/>
      <c r="COT64" s="255"/>
      <c r="COU64" s="255"/>
      <c r="COV64" s="255"/>
      <c r="COW64" s="255"/>
      <c r="COX64" s="255"/>
      <c r="COY64" s="255"/>
      <c r="COZ64" s="255"/>
      <c r="CPA64" s="255"/>
      <c r="CPB64" s="255"/>
      <c r="CPC64" s="255"/>
      <c r="CPD64" s="255"/>
      <c r="CPE64" s="255"/>
      <c r="CPF64" s="255"/>
      <c r="CPG64" s="255"/>
      <c r="CPH64" s="255"/>
      <c r="CPI64" s="255"/>
      <c r="CPJ64" s="255"/>
      <c r="CPK64" s="255"/>
      <c r="CPL64" s="255"/>
      <c r="CPM64" s="255"/>
      <c r="CPN64" s="255"/>
      <c r="CPO64" s="255"/>
      <c r="CPP64" s="255"/>
      <c r="CPQ64" s="255"/>
      <c r="CPR64" s="255"/>
      <c r="CPS64" s="255"/>
      <c r="CPT64" s="255"/>
      <c r="CPU64" s="255"/>
      <c r="CPV64" s="255"/>
      <c r="CPW64" s="255"/>
      <c r="CPX64" s="255"/>
      <c r="CPY64" s="255"/>
      <c r="CPZ64" s="255"/>
      <c r="CQA64" s="255"/>
      <c r="CQB64" s="255"/>
      <c r="CQC64" s="255"/>
      <c r="CQD64" s="255"/>
      <c r="CQE64" s="255"/>
      <c r="CQF64" s="255"/>
      <c r="CQG64" s="255"/>
      <c r="CQH64" s="255"/>
      <c r="CQI64" s="255"/>
      <c r="CQJ64" s="255"/>
      <c r="CQK64" s="255"/>
      <c r="CQL64" s="255"/>
      <c r="CQM64" s="255"/>
      <c r="CQN64" s="255"/>
      <c r="CQO64" s="255"/>
      <c r="CQP64" s="255"/>
      <c r="CQQ64" s="255"/>
      <c r="CQR64" s="255"/>
      <c r="CQS64" s="255"/>
      <c r="CQT64" s="255"/>
      <c r="CQU64" s="255"/>
      <c r="CQV64" s="255"/>
      <c r="CQW64" s="255"/>
      <c r="CQX64" s="255"/>
      <c r="CQY64" s="255"/>
      <c r="CQZ64" s="255"/>
      <c r="CRA64" s="255"/>
      <c r="CRB64" s="255"/>
      <c r="CRC64" s="255"/>
      <c r="CRD64" s="255"/>
      <c r="CRE64" s="255"/>
      <c r="CRF64" s="255"/>
      <c r="CRG64" s="255"/>
      <c r="CRH64" s="255"/>
      <c r="CRI64" s="255"/>
      <c r="CRJ64" s="255"/>
      <c r="CRK64" s="255"/>
      <c r="CRL64" s="255"/>
      <c r="CRM64" s="255"/>
      <c r="CRN64" s="255"/>
      <c r="CRO64" s="255"/>
      <c r="CRP64" s="255"/>
      <c r="CRQ64" s="255"/>
      <c r="CRR64" s="255"/>
      <c r="CRS64" s="255"/>
      <c r="CRT64" s="255"/>
      <c r="CRU64" s="255"/>
      <c r="CRV64" s="255"/>
      <c r="CRW64" s="255"/>
      <c r="CRX64" s="255"/>
      <c r="CRY64" s="255"/>
      <c r="CRZ64" s="255"/>
      <c r="CSA64" s="255"/>
      <c r="CSB64" s="255"/>
      <c r="CSC64" s="255"/>
      <c r="CSD64" s="255"/>
      <c r="CSE64" s="255"/>
      <c r="CSF64" s="255"/>
      <c r="CSG64" s="255"/>
      <c r="CSH64" s="255"/>
      <c r="CSI64" s="255"/>
      <c r="CSJ64" s="255"/>
      <c r="CSK64" s="255"/>
      <c r="CSL64" s="255"/>
      <c r="CSM64" s="255"/>
      <c r="CSN64" s="255"/>
      <c r="CSO64" s="255"/>
      <c r="CSP64" s="255"/>
      <c r="CSQ64" s="255"/>
      <c r="CSR64" s="255"/>
      <c r="CSS64" s="255"/>
      <c r="CST64" s="255"/>
      <c r="CSU64" s="255"/>
      <c r="CSV64" s="255"/>
      <c r="CSW64" s="255"/>
      <c r="CSX64" s="255"/>
      <c r="CSY64" s="255"/>
      <c r="CSZ64" s="255"/>
      <c r="CTA64" s="255"/>
      <c r="CTB64" s="255"/>
      <c r="CTC64" s="255"/>
      <c r="CTD64" s="255"/>
      <c r="CTE64" s="255"/>
      <c r="CTF64" s="255"/>
      <c r="CTG64" s="255"/>
      <c r="CTH64" s="255"/>
      <c r="CTI64" s="255"/>
      <c r="CTJ64" s="255"/>
      <c r="CTK64" s="255"/>
      <c r="CTL64" s="255"/>
      <c r="CTM64" s="255"/>
      <c r="CTN64" s="255"/>
      <c r="CTO64" s="255"/>
      <c r="CTP64" s="255"/>
      <c r="CTQ64" s="255"/>
      <c r="CTR64" s="255"/>
      <c r="CTS64" s="255"/>
      <c r="CTT64" s="255"/>
      <c r="CTU64" s="255"/>
      <c r="CTV64" s="255"/>
      <c r="CTW64" s="255"/>
      <c r="CTX64" s="255"/>
      <c r="CTY64" s="255"/>
      <c r="CTZ64" s="255"/>
      <c r="CUA64" s="255"/>
      <c r="CUB64" s="255"/>
      <c r="CUC64" s="255"/>
      <c r="CUD64" s="255"/>
      <c r="CUE64" s="255"/>
      <c r="CUF64" s="255"/>
      <c r="CUG64" s="255"/>
      <c r="CUH64" s="255"/>
      <c r="CUI64" s="255"/>
      <c r="CUJ64" s="255"/>
      <c r="CUK64" s="255"/>
      <c r="CUL64" s="255"/>
      <c r="CUM64" s="255"/>
      <c r="CUN64" s="255"/>
      <c r="CUO64" s="255"/>
      <c r="CUP64" s="255"/>
      <c r="CUQ64" s="255"/>
      <c r="CUR64" s="255"/>
      <c r="CUS64" s="255"/>
      <c r="CUT64" s="255"/>
      <c r="CUU64" s="255"/>
      <c r="CUV64" s="255"/>
      <c r="CUW64" s="255"/>
      <c r="CUX64" s="255"/>
      <c r="CUY64" s="255"/>
      <c r="CUZ64" s="255"/>
      <c r="CVA64" s="255"/>
      <c r="CVB64" s="255"/>
      <c r="CVC64" s="255"/>
      <c r="CVD64" s="255"/>
      <c r="CVE64" s="255"/>
      <c r="CVF64" s="255"/>
      <c r="CVG64" s="255"/>
      <c r="CVH64" s="255"/>
      <c r="CVI64" s="255"/>
      <c r="CVJ64" s="255"/>
      <c r="CVK64" s="255"/>
      <c r="CVL64" s="255"/>
      <c r="CVM64" s="255"/>
      <c r="CVN64" s="255"/>
      <c r="CVO64" s="255"/>
      <c r="CVP64" s="255"/>
      <c r="CVQ64" s="255"/>
      <c r="CVR64" s="255"/>
      <c r="CVS64" s="255"/>
      <c r="CVT64" s="255"/>
      <c r="CVU64" s="255"/>
      <c r="CVV64" s="255"/>
      <c r="CVW64" s="255"/>
      <c r="CVX64" s="255"/>
      <c r="CVY64" s="255"/>
      <c r="CVZ64" s="255"/>
      <c r="CWA64" s="255"/>
      <c r="CWB64" s="255"/>
      <c r="CWC64" s="255"/>
      <c r="CWD64" s="255"/>
      <c r="CWE64" s="255"/>
      <c r="CWF64" s="255"/>
      <c r="CWG64" s="255"/>
      <c r="CWH64" s="255"/>
      <c r="CWI64" s="255"/>
      <c r="CWJ64" s="255"/>
      <c r="CWK64" s="255"/>
      <c r="CWL64" s="255"/>
      <c r="CWM64" s="255"/>
      <c r="CWN64" s="255"/>
      <c r="CWO64" s="255"/>
      <c r="CWP64" s="255"/>
      <c r="CWQ64" s="255"/>
      <c r="CWR64" s="255"/>
      <c r="CWS64" s="255"/>
      <c r="CWT64" s="255"/>
      <c r="CWU64" s="255"/>
      <c r="CWV64" s="255"/>
      <c r="CWW64" s="255"/>
      <c r="CWX64" s="255"/>
      <c r="CWY64" s="255"/>
      <c r="CWZ64" s="255"/>
      <c r="CXA64" s="255"/>
      <c r="CXB64" s="255"/>
      <c r="CXC64" s="255"/>
      <c r="CXD64" s="255"/>
      <c r="CXE64" s="255"/>
      <c r="CXF64" s="255"/>
      <c r="CXG64" s="255"/>
      <c r="CXH64" s="255"/>
      <c r="CXI64" s="255"/>
      <c r="CXJ64" s="255"/>
      <c r="CXK64" s="255"/>
      <c r="CXL64" s="255"/>
      <c r="CXM64" s="255"/>
      <c r="CXN64" s="255"/>
      <c r="CXO64" s="255"/>
      <c r="CXP64" s="255"/>
      <c r="CXQ64" s="255"/>
      <c r="CXR64" s="255"/>
      <c r="CXS64" s="255"/>
      <c r="CXT64" s="255"/>
      <c r="CXU64" s="255"/>
      <c r="CXV64" s="255"/>
      <c r="CXW64" s="255"/>
      <c r="CXX64" s="255"/>
      <c r="CXY64" s="255"/>
      <c r="CXZ64" s="255"/>
      <c r="CYA64" s="255"/>
      <c r="CYB64" s="255"/>
      <c r="CYC64" s="255"/>
      <c r="CYD64" s="255"/>
      <c r="CYE64" s="255"/>
      <c r="CYF64" s="255"/>
      <c r="CYG64" s="255"/>
      <c r="CYH64" s="255"/>
      <c r="CYI64" s="255"/>
      <c r="CYJ64" s="255"/>
      <c r="CYK64" s="255"/>
      <c r="CYL64" s="255"/>
      <c r="CYM64" s="255"/>
      <c r="CYN64" s="255"/>
      <c r="CYO64" s="255"/>
      <c r="CYP64" s="255"/>
      <c r="CYQ64" s="255"/>
      <c r="CYR64" s="255"/>
      <c r="CYS64" s="255"/>
      <c r="CYT64" s="255"/>
      <c r="CYU64" s="255"/>
      <c r="CYV64" s="255"/>
      <c r="CYW64" s="255"/>
      <c r="CYX64" s="255"/>
      <c r="CYY64" s="255"/>
      <c r="CYZ64" s="255"/>
      <c r="CZA64" s="255"/>
      <c r="CZB64" s="255"/>
      <c r="CZC64" s="255"/>
      <c r="CZD64" s="255"/>
      <c r="CZE64" s="255"/>
      <c r="CZF64" s="255"/>
      <c r="CZG64" s="255"/>
      <c r="CZH64" s="255"/>
      <c r="CZI64" s="255"/>
      <c r="CZJ64" s="255"/>
      <c r="CZK64" s="255"/>
      <c r="CZL64" s="255"/>
      <c r="CZM64" s="255"/>
      <c r="CZN64" s="255"/>
      <c r="CZO64" s="255"/>
      <c r="CZP64" s="255"/>
      <c r="CZQ64" s="255"/>
      <c r="CZR64" s="255"/>
      <c r="CZS64" s="255"/>
      <c r="CZT64" s="255"/>
      <c r="CZU64" s="255"/>
      <c r="CZV64" s="255"/>
      <c r="CZW64" s="255"/>
      <c r="CZX64" s="255"/>
      <c r="CZY64" s="255"/>
      <c r="CZZ64" s="255"/>
      <c r="DAA64" s="255"/>
      <c r="DAB64" s="255"/>
      <c r="DAC64" s="255"/>
      <c r="DAD64" s="255"/>
      <c r="DAE64" s="255"/>
      <c r="DAF64" s="255"/>
      <c r="DAG64" s="255"/>
      <c r="DAH64" s="255"/>
      <c r="DAI64" s="255"/>
      <c r="DAJ64" s="255"/>
      <c r="DAK64" s="255"/>
      <c r="DAL64" s="255"/>
      <c r="DAM64" s="255"/>
      <c r="DAN64" s="255"/>
      <c r="DAO64" s="255"/>
      <c r="DAP64" s="255"/>
      <c r="DAQ64" s="255"/>
      <c r="DAR64" s="255"/>
      <c r="DAS64" s="255"/>
      <c r="DAT64" s="255"/>
      <c r="DAU64" s="255"/>
      <c r="DAV64" s="255"/>
      <c r="DAW64" s="255"/>
      <c r="DAX64" s="255"/>
      <c r="DAY64" s="255"/>
      <c r="DAZ64" s="255"/>
      <c r="DBA64" s="255"/>
      <c r="DBB64" s="255"/>
      <c r="DBC64" s="255"/>
      <c r="DBD64" s="255"/>
      <c r="DBE64" s="255"/>
      <c r="DBF64" s="255"/>
      <c r="DBG64" s="255"/>
      <c r="DBH64" s="255"/>
      <c r="DBI64" s="255"/>
      <c r="DBJ64" s="255"/>
      <c r="DBK64" s="255"/>
      <c r="DBL64" s="255"/>
      <c r="DBM64" s="255"/>
      <c r="DBN64" s="255"/>
      <c r="DBO64" s="255"/>
      <c r="DBP64" s="255"/>
      <c r="DBQ64" s="255"/>
      <c r="DBR64" s="255"/>
      <c r="DBS64" s="255"/>
      <c r="DBT64" s="255"/>
      <c r="DBU64" s="255"/>
      <c r="DBV64" s="255"/>
      <c r="DBW64" s="255"/>
      <c r="DBX64" s="255"/>
      <c r="DBY64" s="255"/>
      <c r="DBZ64" s="255"/>
      <c r="DCA64" s="255"/>
      <c r="DCB64" s="255"/>
      <c r="DCC64" s="255"/>
      <c r="DCD64" s="255"/>
      <c r="DCE64" s="255"/>
      <c r="DCF64" s="255"/>
      <c r="DCG64" s="255"/>
      <c r="DCH64" s="255"/>
      <c r="DCI64" s="255"/>
      <c r="DCJ64" s="255"/>
      <c r="DCK64" s="255"/>
      <c r="DCL64" s="255"/>
      <c r="DCM64" s="255"/>
      <c r="DCN64" s="255"/>
      <c r="DCO64" s="255"/>
      <c r="DCP64" s="255"/>
      <c r="DCQ64" s="255"/>
      <c r="DCR64" s="255"/>
      <c r="DCS64" s="255"/>
      <c r="DCT64" s="255"/>
      <c r="DCU64" s="255"/>
      <c r="DCV64" s="255"/>
      <c r="DCW64" s="255"/>
      <c r="DCX64" s="255"/>
      <c r="DCY64" s="255"/>
      <c r="DCZ64" s="255"/>
      <c r="DDA64" s="255"/>
      <c r="DDB64" s="255"/>
      <c r="DDC64" s="255"/>
      <c r="DDD64" s="255"/>
      <c r="DDE64" s="255"/>
      <c r="DDF64" s="255"/>
      <c r="DDG64" s="255"/>
      <c r="DDH64" s="255"/>
      <c r="DDI64" s="255"/>
      <c r="DDJ64" s="255"/>
      <c r="DDK64" s="255"/>
      <c r="DDL64" s="255"/>
      <c r="DDM64" s="255"/>
      <c r="DDN64" s="255"/>
      <c r="DDO64" s="255"/>
      <c r="DDP64" s="255"/>
      <c r="DDQ64" s="255"/>
      <c r="DDR64" s="255"/>
      <c r="DDS64" s="255"/>
      <c r="DDT64" s="255"/>
      <c r="DDU64" s="255"/>
      <c r="DDV64" s="255"/>
      <c r="DDW64" s="255"/>
      <c r="DDX64" s="255"/>
      <c r="DDY64" s="255"/>
      <c r="DDZ64" s="255"/>
      <c r="DEA64" s="255"/>
      <c r="DEB64" s="255"/>
      <c r="DEC64" s="255"/>
      <c r="DED64" s="255"/>
      <c r="DEE64" s="255"/>
      <c r="DEF64" s="255"/>
      <c r="DEG64" s="255"/>
      <c r="DEH64" s="255"/>
      <c r="DEI64" s="255"/>
      <c r="DEJ64" s="255"/>
      <c r="DEK64" s="255"/>
      <c r="DEL64" s="255"/>
      <c r="DEM64" s="255"/>
      <c r="DEN64" s="255"/>
      <c r="DEO64" s="255"/>
      <c r="DEP64" s="255"/>
      <c r="DEQ64" s="255"/>
      <c r="DER64" s="255"/>
      <c r="DES64" s="255"/>
      <c r="DET64" s="255"/>
      <c r="DEU64" s="255"/>
      <c r="DEV64" s="255"/>
      <c r="DEW64" s="255"/>
      <c r="DEX64" s="255"/>
      <c r="DEY64" s="255"/>
      <c r="DEZ64" s="255"/>
      <c r="DFA64" s="255"/>
      <c r="DFB64" s="255"/>
      <c r="DFC64" s="255"/>
      <c r="DFD64" s="255"/>
      <c r="DFE64" s="255"/>
      <c r="DFF64" s="255"/>
      <c r="DFG64" s="255"/>
      <c r="DFH64" s="255"/>
      <c r="DFI64" s="255"/>
      <c r="DFJ64" s="255"/>
      <c r="DFK64" s="255"/>
      <c r="DFL64" s="255"/>
      <c r="DFM64" s="255"/>
      <c r="DFN64" s="255"/>
      <c r="DFO64" s="255"/>
      <c r="DFP64" s="255"/>
      <c r="DFQ64" s="255"/>
      <c r="DFR64" s="255"/>
      <c r="DFS64" s="255"/>
      <c r="DFT64" s="255"/>
      <c r="DFU64" s="255"/>
      <c r="DFV64" s="255"/>
      <c r="DFW64" s="255"/>
      <c r="DFX64" s="255"/>
      <c r="DFY64" s="255"/>
      <c r="DFZ64" s="255"/>
      <c r="DGA64" s="255"/>
      <c r="DGB64" s="255"/>
      <c r="DGC64" s="255"/>
      <c r="DGD64" s="255"/>
      <c r="DGE64" s="255"/>
      <c r="DGF64" s="255"/>
      <c r="DGG64" s="255"/>
      <c r="DGH64" s="255"/>
      <c r="DGI64" s="255"/>
      <c r="DGJ64" s="255"/>
      <c r="DGK64" s="255"/>
      <c r="DGL64" s="255"/>
      <c r="DGM64" s="255"/>
      <c r="DGN64" s="255"/>
      <c r="DGO64" s="255"/>
      <c r="DGP64" s="255"/>
      <c r="DGQ64" s="255"/>
      <c r="DGR64" s="255"/>
      <c r="DGS64" s="255"/>
      <c r="DGT64" s="255"/>
      <c r="DGU64" s="255"/>
      <c r="DGV64" s="255"/>
      <c r="DGW64" s="255"/>
      <c r="DGX64" s="255"/>
      <c r="DGY64" s="255"/>
      <c r="DGZ64" s="255"/>
      <c r="DHA64" s="255"/>
      <c r="DHB64" s="255"/>
      <c r="DHC64" s="255"/>
      <c r="DHD64" s="255"/>
      <c r="DHE64" s="255"/>
      <c r="DHF64" s="255"/>
      <c r="DHG64" s="255"/>
      <c r="DHH64" s="255"/>
      <c r="DHI64" s="255"/>
      <c r="DHJ64" s="255"/>
      <c r="DHK64" s="255"/>
      <c r="DHL64" s="255"/>
      <c r="DHM64" s="255"/>
      <c r="DHN64" s="255"/>
      <c r="DHO64" s="255"/>
      <c r="DHP64" s="255"/>
      <c r="DHQ64" s="255"/>
      <c r="DHR64" s="255"/>
      <c r="DHS64" s="255"/>
      <c r="DHT64" s="255"/>
      <c r="DHU64" s="255"/>
      <c r="DHV64" s="255"/>
      <c r="DHW64" s="255"/>
      <c r="DHX64" s="255"/>
      <c r="DHY64" s="255"/>
      <c r="DHZ64" s="255"/>
      <c r="DIA64" s="255"/>
      <c r="DIB64" s="255"/>
      <c r="DIC64" s="255"/>
      <c r="DID64" s="255"/>
      <c r="DIE64" s="255"/>
      <c r="DIF64" s="255"/>
      <c r="DIG64" s="255"/>
      <c r="DIH64" s="255"/>
      <c r="DII64" s="255"/>
      <c r="DIJ64" s="255"/>
      <c r="DIK64" s="255"/>
      <c r="DIL64" s="255"/>
      <c r="DIM64" s="255"/>
      <c r="DIN64" s="255"/>
      <c r="DIO64" s="255"/>
      <c r="DIP64" s="255"/>
      <c r="DIQ64" s="255"/>
      <c r="DIR64" s="255"/>
      <c r="DIS64" s="255"/>
      <c r="DIT64" s="255"/>
      <c r="DIU64" s="255"/>
      <c r="DIV64" s="255"/>
      <c r="DIW64" s="255"/>
      <c r="DIX64" s="255"/>
      <c r="DIY64" s="255"/>
      <c r="DIZ64" s="255"/>
      <c r="DJA64" s="255"/>
      <c r="DJB64" s="255"/>
      <c r="DJC64" s="255"/>
      <c r="DJD64" s="255"/>
      <c r="DJE64" s="255"/>
      <c r="DJF64" s="255"/>
      <c r="DJG64" s="255"/>
      <c r="DJH64" s="255"/>
      <c r="DJI64" s="255"/>
      <c r="DJJ64" s="255"/>
      <c r="DJK64" s="255"/>
      <c r="DJL64" s="255"/>
      <c r="DJM64" s="255"/>
      <c r="DJN64" s="255"/>
      <c r="DJO64" s="255"/>
      <c r="DJP64" s="255"/>
      <c r="DJQ64" s="255"/>
      <c r="DJR64" s="255"/>
      <c r="DJS64" s="255"/>
      <c r="DJT64" s="255"/>
      <c r="DJU64" s="255"/>
      <c r="DJV64" s="255"/>
      <c r="DJW64" s="255"/>
      <c r="DJX64" s="255"/>
      <c r="DJY64" s="255"/>
      <c r="DJZ64" s="255"/>
      <c r="DKA64" s="255"/>
      <c r="DKB64" s="255"/>
      <c r="DKC64" s="255"/>
      <c r="DKD64" s="255"/>
      <c r="DKE64" s="255"/>
      <c r="DKF64" s="255"/>
      <c r="DKG64" s="255"/>
      <c r="DKH64" s="255"/>
      <c r="DKI64" s="255"/>
      <c r="DKJ64" s="255"/>
      <c r="DKK64" s="255"/>
      <c r="DKL64" s="255"/>
      <c r="DKM64" s="255"/>
      <c r="DKN64" s="255"/>
      <c r="DKO64" s="255"/>
      <c r="DKP64" s="255"/>
      <c r="DKQ64" s="255"/>
      <c r="DKR64" s="255"/>
      <c r="DKS64" s="255"/>
      <c r="DKT64" s="255"/>
      <c r="DKU64" s="255"/>
      <c r="DKV64" s="255"/>
      <c r="DKW64" s="255"/>
      <c r="DKX64" s="255"/>
      <c r="DKY64" s="255"/>
      <c r="DKZ64" s="255"/>
      <c r="DLA64" s="255"/>
      <c r="DLB64" s="255"/>
      <c r="DLC64" s="255"/>
      <c r="DLD64" s="255"/>
      <c r="DLE64" s="255"/>
      <c r="DLF64" s="255"/>
      <c r="DLG64" s="255"/>
      <c r="DLH64" s="255"/>
      <c r="DLI64" s="255"/>
      <c r="DLJ64" s="255"/>
      <c r="DLK64" s="255"/>
      <c r="DLL64" s="255"/>
      <c r="DLM64" s="255"/>
      <c r="DLN64" s="255"/>
      <c r="DLO64" s="255"/>
      <c r="DLP64" s="255"/>
      <c r="DLQ64" s="255"/>
      <c r="DLR64" s="255"/>
      <c r="DLS64" s="255"/>
      <c r="DLT64" s="255"/>
      <c r="DLU64" s="255"/>
      <c r="DLV64" s="255"/>
      <c r="DLW64" s="255"/>
      <c r="DLX64" s="255"/>
      <c r="DLY64" s="255"/>
      <c r="DLZ64" s="255"/>
      <c r="DMA64" s="255"/>
      <c r="DMB64" s="255"/>
      <c r="DMC64" s="255"/>
      <c r="DMD64" s="255"/>
      <c r="DME64" s="255"/>
      <c r="DMF64" s="255"/>
      <c r="DMG64" s="255"/>
      <c r="DMH64" s="255"/>
      <c r="DMI64" s="255"/>
      <c r="DMJ64" s="255"/>
      <c r="DMK64" s="255"/>
      <c r="DML64" s="255"/>
      <c r="DMM64" s="255"/>
      <c r="DMN64" s="255"/>
      <c r="DMO64" s="255"/>
      <c r="DMP64" s="255"/>
      <c r="DMQ64" s="255"/>
      <c r="DMR64" s="255"/>
      <c r="DMS64" s="255"/>
      <c r="DMT64" s="255"/>
      <c r="DMU64" s="255"/>
      <c r="DMV64" s="255"/>
      <c r="DMW64" s="255"/>
      <c r="DMX64" s="255"/>
      <c r="DMY64" s="255"/>
      <c r="DMZ64" s="255"/>
      <c r="DNA64" s="255"/>
      <c r="DNB64" s="255"/>
      <c r="DNC64" s="255"/>
      <c r="DND64" s="255"/>
      <c r="DNE64" s="255"/>
      <c r="DNF64" s="255"/>
      <c r="DNG64" s="255"/>
      <c r="DNH64" s="255"/>
      <c r="DNI64" s="255"/>
      <c r="DNJ64" s="255"/>
      <c r="DNK64" s="255"/>
      <c r="DNL64" s="255"/>
      <c r="DNM64" s="255"/>
      <c r="DNN64" s="255"/>
      <c r="DNO64" s="255"/>
      <c r="DNP64" s="255"/>
      <c r="DNQ64" s="255"/>
      <c r="DNR64" s="255"/>
      <c r="DNS64" s="255"/>
      <c r="DNT64" s="255"/>
      <c r="DNU64" s="255"/>
      <c r="DNV64" s="255"/>
      <c r="DNW64" s="255"/>
      <c r="DNX64" s="255"/>
      <c r="DNY64" s="255"/>
      <c r="DNZ64" s="255"/>
      <c r="DOA64" s="255"/>
      <c r="DOB64" s="255"/>
      <c r="DOC64" s="255"/>
      <c r="DOD64" s="255"/>
      <c r="DOE64" s="255"/>
      <c r="DOF64" s="255"/>
      <c r="DOG64" s="255"/>
      <c r="DOH64" s="255"/>
      <c r="DOI64" s="255"/>
      <c r="DOJ64" s="255"/>
      <c r="DOK64" s="255"/>
      <c r="DOL64" s="255"/>
      <c r="DOM64" s="255"/>
      <c r="DON64" s="255"/>
      <c r="DOO64" s="255"/>
      <c r="DOP64" s="255"/>
      <c r="DOQ64" s="255"/>
      <c r="DOR64" s="255"/>
      <c r="DOS64" s="255"/>
      <c r="DOT64" s="255"/>
      <c r="DOU64" s="255"/>
      <c r="DOV64" s="255"/>
      <c r="DOW64" s="255"/>
      <c r="DOX64" s="255"/>
      <c r="DOY64" s="255"/>
      <c r="DOZ64" s="255"/>
      <c r="DPA64" s="255"/>
      <c r="DPB64" s="255"/>
      <c r="DPC64" s="255"/>
      <c r="DPD64" s="255"/>
      <c r="DPE64" s="255"/>
      <c r="DPF64" s="255"/>
      <c r="DPG64" s="255"/>
      <c r="DPH64" s="255"/>
      <c r="DPI64" s="255"/>
      <c r="DPJ64" s="255"/>
      <c r="DPK64" s="255"/>
      <c r="DPL64" s="255"/>
      <c r="DPM64" s="255"/>
      <c r="DPN64" s="255"/>
      <c r="DPO64" s="255"/>
      <c r="DPP64" s="255"/>
      <c r="DPQ64" s="255"/>
      <c r="DPR64" s="255"/>
      <c r="DPS64" s="255"/>
      <c r="DPT64" s="255"/>
      <c r="DPU64" s="255"/>
      <c r="DPV64" s="255"/>
      <c r="DPW64" s="255"/>
      <c r="DPX64" s="255"/>
      <c r="DPY64" s="255"/>
      <c r="DPZ64" s="255"/>
      <c r="DQA64" s="255"/>
      <c r="DQB64" s="255"/>
      <c r="DQC64" s="255"/>
      <c r="DQD64" s="255"/>
      <c r="DQE64" s="255"/>
      <c r="DQF64" s="255"/>
      <c r="DQG64" s="255"/>
      <c r="DQH64" s="255"/>
      <c r="DQI64" s="255"/>
      <c r="DQJ64" s="255"/>
      <c r="DQK64" s="255"/>
      <c r="DQL64" s="255"/>
      <c r="DQM64" s="255"/>
      <c r="DQN64" s="255"/>
      <c r="DQO64" s="255"/>
      <c r="DQP64" s="255"/>
      <c r="DQQ64" s="255"/>
      <c r="DQR64" s="255"/>
      <c r="DQS64" s="255"/>
      <c r="DQT64" s="255"/>
      <c r="DQU64" s="255"/>
      <c r="DQV64" s="255"/>
      <c r="DQW64" s="255"/>
      <c r="DQX64" s="255"/>
      <c r="DQY64" s="255"/>
      <c r="DQZ64" s="255"/>
      <c r="DRA64" s="255"/>
      <c r="DRB64" s="255"/>
      <c r="DRC64" s="255"/>
      <c r="DRD64" s="255"/>
      <c r="DRE64" s="255"/>
      <c r="DRF64" s="255"/>
      <c r="DRG64" s="255"/>
      <c r="DRH64" s="255"/>
      <c r="DRI64" s="255"/>
      <c r="DRJ64" s="255"/>
      <c r="DRK64" s="255"/>
      <c r="DRL64" s="255"/>
      <c r="DRM64" s="255"/>
      <c r="DRN64" s="255"/>
      <c r="DRO64" s="255"/>
      <c r="DRP64" s="255"/>
      <c r="DRQ64" s="255"/>
      <c r="DRR64" s="255"/>
      <c r="DRS64" s="255"/>
      <c r="DRT64" s="255"/>
      <c r="DRU64" s="255"/>
      <c r="DRV64" s="255"/>
      <c r="DRW64" s="255"/>
      <c r="DRX64" s="255"/>
      <c r="DRY64" s="255"/>
      <c r="DRZ64" s="255"/>
      <c r="DSA64" s="255"/>
      <c r="DSB64" s="255"/>
      <c r="DSC64" s="255"/>
      <c r="DSD64" s="255"/>
      <c r="DSE64" s="255"/>
      <c r="DSF64" s="255"/>
      <c r="DSG64" s="255"/>
      <c r="DSH64" s="255"/>
      <c r="DSI64" s="255"/>
      <c r="DSJ64" s="255"/>
      <c r="DSK64" s="255"/>
      <c r="DSL64" s="255"/>
      <c r="DSM64" s="255"/>
      <c r="DSN64" s="255"/>
      <c r="DSO64" s="255"/>
      <c r="DSP64" s="255"/>
      <c r="DSQ64" s="255"/>
      <c r="DSR64" s="255"/>
      <c r="DSS64" s="255"/>
      <c r="DST64" s="255"/>
      <c r="DSU64" s="255"/>
      <c r="DSV64" s="255"/>
      <c r="DSW64" s="255"/>
      <c r="DSX64" s="255"/>
      <c r="DSY64" s="255"/>
      <c r="DSZ64" s="255"/>
      <c r="DTA64" s="255"/>
      <c r="DTB64" s="255"/>
      <c r="DTC64" s="255"/>
      <c r="DTD64" s="255"/>
      <c r="DTE64" s="255"/>
      <c r="DTF64" s="255"/>
      <c r="DTG64" s="255"/>
      <c r="DTH64" s="255"/>
      <c r="DTI64" s="255"/>
      <c r="DTJ64" s="255"/>
      <c r="DTK64" s="255"/>
      <c r="DTL64" s="255"/>
      <c r="DTM64" s="255"/>
      <c r="DTN64" s="255"/>
      <c r="DTO64" s="255"/>
      <c r="DTP64" s="255"/>
      <c r="DTQ64" s="255"/>
      <c r="DTR64" s="255"/>
      <c r="DTS64" s="255"/>
      <c r="DTT64" s="255"/>
      <c r="DTU64" s="255"/>
      <c r="DTV64" s="255"/>
      <c r="DTW64" s="255"/>
      <c r="DTX64" s="255"/>
      <c r="DTY64" s="255"/>
      <c r="DTZ64" s="255"/>
      <c r="DUA64" s="255"/>
      <c r="DUB64" s="255"/>
      <c r="DUC64" s="255"/>
      <c r="DUD64" s="255"/>
      <c r="DUE64" s="255"/>
      <c r="DUF64" s="255"/>
      <c r="DUG64" s="255"/>
      <c r="DUH64" s="255"/>
      <c r="DUI64" s="255"/>
      <c r="DUJ64" s="255"/>
      <c r="DUK64" s="255"/>
      <c r="DUL64" s="255"/>
      <c r="DUM64" s="255"/>
      <c r="DUN64" s="255"/>
      <c r="DUO64" s="255"/>
      <c r="DUP64" s="255"/>
      <c r="DUQ64" s="255"/>
      <c r="DUR64" s="255"/>
      <c r="DUS64" s="255"/>
      <c r="DUT64" s="255"/>
      <c r="DUU64" s="255"/>
      <c r="DUV64" s="255"/>
      <c r="DUW64" s="255"/>
      <c r="DUX64" s="255"/>
      <c r="DUY64" s="255"/>
      <c r="DUZ64" s="255"/>
      <c r="DVA64" s="255"/>
      <c r="DVB64" s="255"/>
      <c r="DVC64" s="255"/>
      <c r="DVD64" s="255"/>
      <c r="DVE64" s="255"/>
      <c r="DVF64" s="255"/>
      <c r="DVG64" s="255"/>
      <c r="DVH64" s="255"/>
      <c r="DVI64" s="255"/>
      <c r="DVJ64" s="255"/>
      <c r="DVK64" s="255"/>
      <c r="DVL64" s="255"/>
      <c r="DVM64" s="255"/>
      <c r="DVN64" s="255"/>
      <c r="DVO64" s="255"/>
      <c r="DVP64" s="255"/>
      <c r="DVQ64" s="255"/>
      <c r="DVR64" s="255"/>
      <c r="DVS64" s="255"/>
      <c r="DVT64" s="255"/>
      <c r="DVU64" s="255"/>
      <c r="DVV64" s="255"/>
      <c r="DVW64" s="255"/>
      <c r="DVX64" s="255"/>
      <c r="DVY64" s="255"/>
      <c r="DVZ64" s="255"/>
      <c r="DWA64" s="255"/>
      <c r="DWB64" s="255"/>
      <c r="DWC64" s="255"/>
      <c r="DWD64" s="255"/>
      <c r="DWE64" s="255"/>
      <c r="DWF64" s="255"/>
      <c r="DWG64" s="255"/>
      <c r="DWH64" s="255"/>
      <c r="DWI64" s="255"/>
      <c r="DWJ64" s="255"/>
      <c r="DWK64" s="255"/>
      <c r="DWL64" s="255"/>
      <c r="DWM64" s="255"/>
      <c r="DWN64" s="255"/>
      <c r="DWO64" s="255"/>
      <c r="DWP64" s="255"/>
      <c r="DWQ64" s="255"/>
      <c r="DWR64" s="255"/>
      <c r="DWS64" s="255"/>
      <c r="DWT64" s="255"/>
      <c r="DWU64" s="255"/>
      <c r="DWV64" s="255"/>
      <c r="DWW64" s="255"/>
      <c r="DWX64" s="255"/>
      <c r="DWY64" s="255"/>
      <c r="DWZ64" s="255"/>
      <c r="DXA64" s="255"/>
      <c r="DXB64" s="255"/>
      <c r="DXC64" s="255"/>
      <c r="DXD64" s="255"/>
      <c r="DXE64" s="255"/>
      <c r="DXF64" s="255"/>
      <c r="DXG64" s="255"/>
      <c r="DXH64" s="255"/>
      <c r="DXI64" s="255"/>
      <c r="DXJ64" s="255"/>
      <c r="DXK64" s="255"/>
      <c r="DXL64" s="255"/>
      <c r="DXM64" s="255"/>
      <c r="DXN64" s="255"/>
      <c r="DXO64" s="255"/>
      <c r="DXP64" s="255"/>
      <c r="DXQ64" s="255"/>
      <c r="DXR64" s="255"/>
      <c r="DXS64" s="255"/>
      <c r="DXT64" s="255"/>
      <c r="DXU64" s="255"/>
      <c r="DXV64" s="255"/>
      <c r="DXW64" s="255"/>
      <c r="DXX64" s="255"/>
      <c r="DXY64" s="255"/>
      <c r="DXZ64" s="255"/>
      <c r="DYA64" s="255"/>
      <c r="DYB64" s="255"/>
      <c r="DYC64" s="255"/>
      <c r="DYD64" s="255"/>
      <c r="DYE64" s="255"/>
      <c r="DYF64" s="255"/>
      <c r="DYG64" s="255"/>
      <c r="DYH64" s="255"/>
      <c r="DYI64" s="255"/>
      <c r="DYJ64" s="255"/>
      <c r="DYK64" s="255"/>
      <c r="DYL64" s="255"/>
      <c r="DYM64" s="255"/>
      <c r="DYN64" s="255"/>
      <c r="DYO64" s="255"/>
      <c r="DYP64" s="255"/>
      <c r="DYQ64" s="255"/>
      <c r="DYR64" s="255"/>
      <c r="DYS64" s="255"/>
      <c r="DYT64" s="255"/>
      <c r="DYU64" s="255"/>
      <c r="DYV64" s="255"/>
      <c r="DYW64" s="255"/>
      <c r="DYX64" s="255"/>
      <c r="DYY64" s="255"/>
      <c r="DYZ64" s="255"/>
      <c r="DZA64" s="255"/>
      <c r="DZB64" s="255"/>
      <c r="DZC64" s="255"/>
      <c r="DZD64" s="255"/>
      <c r="DZE64" s="255"/>
      <c r="DZF64" s="255"/>
      <c r="DZG64" s="255"/>
      <c r="DZH64" s="255"/>
      <c r="DZI64" s="255"/>
      <c r="DZJ64" s="255"/>
      <c r="DZK64" s="255"/>
      <c r="DZL64" s="255"/>
      <c r="DZM64" s="255"/>
      <c r="DZN64" s="255"/>
      <c r="DZO64" s="255"/>
      <c r="DZP64" s="255"/>
      <c r="DZQ64" s="255"/>
      <c r="DZR64" s="255"/>
      <c r="DZS64" s="255"/>
      <c r="DZT64" s="255"/>
      <c r="DZU64" s="255"/>
      <c r="DZV64" s="255"/>
      <c r="DZW64" s="255"/>
      <c r="DZX64" s="255"/>
      <c r="DZY64" s="255"/>
      <c r="DZZ64" s="255"/>
      <c r="EAA64" s="255"/>
      <c r="EAB64" s="255"/>
      <c r="EAC64" s="255"/>
      <c r="EAD64" s="255"/>
      <c r="EAE64" s="255"/>
      <c r="EAF64" s="255"/>
      <c r="EAG64" s="255"/>
      <c r="EAH64" s="255"/>
      <c r="EAI64" s="255"/>
      <c r="EAJ64" s="255"/>
      <c r="EAK64" s="255"/>
      <c r="EAL64" s="255"/>
      <c r="EAM64" s="255"/>
      <c r="EAN64" s="255"/>
      <c r="EAO64" s="255"/>
      <c r="EAP64" s="255"/>
      <c r="EAQ64" s="255"/>
      <c r="EAR64" s="255"/>
      <c r="EAS64" s="255"/>
      <c r="EAT64" s="255"/>
      <c r="EAU64" s="255"/>
      <c r="EAV64" s="255"/>
      <c r="EAW64" s="255"/>
      <c r="EAX64" s="255"/>
      <c r="EAY64" s="255"/>
      <c r="EAZ64" s="255"/>
      <c r="EBA64" s="255"/>
      <c r="EBB64" s="255"/>
      <c r="EBC64" s="255"/>
      <c r="EBD64" s="255"/>
      <c r="EBE64" s="255"/>
      <c r="EBF64" s="255"/>
      <c r="EBG64" s="255"/>
      <c r="EBH64" s="255"/>
      <c r="EBI64" s="255"/>
      <c r="EBJ64" s="255"/>
      <c r="EBK64" s="255"/>
      <c r="EBL64" s="255"/>
      <c r="EBM64" s="255"/>
      <c r="EBN64" s="255"/>
      <c r="EBO64" s="255"/>
      <c r="EBP64" s="255"/>
      <c r="EBQ64" s="255"/>
      <c r="EBR64" s="255"/>
      <c r="EBS64" s="255"/>
      <c r="EBT64" s="255"/>
      <c r="EBU64" s="255"/>
      <c r="EBV64" s="255"/>
      <c r="EBW64" s="255"/>
      <c r="EBX64" s="255"/>
      <c r="EBY64" s="255"/>
      <c r="EBZ64" s="255"/>
      <c r="ECA64" s="255"/>
      <c r="ECB64" s="255"/>
      <c r="ECC64" s="255"/>
      <c r="ECD64" s="255"/>
      <c r="ECE64" s="255"/>
      <c r="ECF64" s="255"/>
      <c r="ECG64" s="255"/>
      <c r="ECH64" s="255"/>
      <c r="ECI64" s="255"/>
      <c r="ECJ64" s="255"/>
      <c r="ECK64" s="255"/>
      <c r="ECL64" s="255"/>
      <c r="ECM64" s="255"/>
      <c r="ECN64" s="255"/>
      <c r="ECO64" s="255"/>
      <c r="ECP64" s="255"/>
      <c r="ECQ64" s="255"/>
      <c r="ECR64" s="255"/>
      <c r="ECS64" s="255"/>
      <c r="ECT64" s="255"/>
      <c r="ECU64" s="255"/>
      <c r="ECV64" s="255"/>
      <c r="ECW64" s="255"/>
      <c r="ECX64" s="255"/>
      <c r="ECY64" s="255"/>
      <c r="ECZ64" s="255"/>
      <c r="EDA64" s="255"/>
      <c r="EDB64" s="255"/>
      <c r="EDC64" s="255"/>
      <c r="EDD64" s="255"/>
      <c r="EDE64" s="255"/>
      <c r="EDF64" s="255"/>
      <c r="EDG64" s="255"/>
      <c r="EDH64" s="255"/>
      <c r="EDI64" s="255"/>
      <c r="EDJ64" s="255"/>
      <c r="EDK64" s="255"/>
      <c r="EDL64" s="255"/>
      <c r="EDM64" s="255"/>
      <c r="EDN64" s="255"/>
      <c r="EDO64" s="255"/>
      <c r="EDP64" s="255"/>
      <c r="EDQ64" s="255"/>
      <c r="EDR64" s="255"/>
      <c r="EDS64" s="255"/>
      <c r="EDT64" s="255"/>
      <c r="EDU64" s="255"/>
      <c r="EDV64" s="255"/>
      <c r="EDW64" s="255"/>
      <c r="EDX64" s="255"/>
      <c r="EDY64" s="255"/>
      <c r="EDZ64" s="255"/>
      <c r="EEA64" s="255"/>
      <c r="EEB64" s="255"/>
      <c r="EEC64" s="255"/>
      <c r="EED64" s="255"/>
      <c r="EEE64" s="255"/>
      <c r="EEF64" s="255"/>
      <c r="EEG64" s="255"/>
      <c r="EEH64" s="255"/>
      <c r="EEI64" s="255"/>
      <c r="EEJ64" s="255"/>
      <c r="EEK64" s="255"/>
      <c r="EEL64" s="255"/>
      <c r="EEM64" s="255"/>
      <c r="EEN64" s="255"/>
      <c r="EEO64" s="255"/>
      <c r="EEP64" s="255"/>
      <c r="EEQ64" s="255"/>
      <c r="EER64" s="255"/>
      <c r="EES64" s="255"/>
      <c r="EET64" s="255"/>
      <c r="EEU64" s="255"/>
      <c r="EEV64" s="255"/>
      <c r="EEW64" s="255"/>
      <c r="EEX64" s="255"/>
      <c r="EEY64" s="255"/>
      <c r="EEZ64" s="255"/>
      <c r="EFA64" s="255"/>
      <c r="EFB64" s="255"/>
      <c r="EFC64" s="255"/>
      <c r="EFD64" s="255"/>
      <c r="EFE64" s="255"/>
      <c r="EFF64" s="255"/>
      <c r="EFG64" s="255"/>
      <c r="EFH64" s="255"/>
      <c r="EFI64" s="255"/>
      <c r="EFJ64" s="255"/>
      <c r="EFK64" s="255"/>
      <c r="EFL64" s="255"/>
      <c r="EFM64" s="255"/>
      <c r="EFN64" s="255"/>
      <c r="EFO64" s="255"/>
      <c r="EFP64" s="255"/>
      <c r="EFQ64" s="255"/>
      <c r="EFR64" s="255"/>
      <c r="EFS64" s="255"/>
      <c r="EFT64" s="255"/>
      <c r="EFU64" s="255"/>
      <c r="EFV64" s="255"/>
      <c r="EFW64" s="255"/>
      <c r="EFX64" s="255"/>
      <c r="EFY64" s="255"/>
      <c r="EFZ64" s="255"/>
      <c r="EGA64" s="255"/>
      <c r="EGB64" s="255"/>
      <c r="EGC64" s="255"/>
      <c r="EGD64" s="255"/>
      <c r="EGE64" s="255"/>
      <c r="EGF64" s="255"/>
      <c r="EGG64" s="255"/>
      <c r="EGH64" s="255"/>
      <c r="EGI64" s="255"/>
      <c r="EGJ64" s="255"/>
      <c r="EGK64" s="255"/>
      <c r="EGL64" s="255"/>
      <c r="EGM64" s="255"/>
      <c r="EGN64" s="255"/>
      <c r="EGO64" s="255"/>
      <c r="EGP64" s="255"/>
      <c r="EGQ64" s="255"/>
      <c r="EGR64" s="255"/>
      <c r="EGS64" s="255"/>
      <c r="EGT64" s="255"/>
      <c r="EGU64" s="255"/>
      <c r="EGV64" s="255"/>
      <c r="EGW64" s="255"/>
      <c r="EGX64" s="255"/>
      <c r="EGY64" s="255"/>
      <c r="EGZ64" s="255"/>
      <c r="EHA64" s="255"/>
      <c r="EHB64" s="255"/>
      <c r="EHC64" s="255"/>
      <c r="EHD64" s="255"/>
      <c r="EHE64" s="255"/>
      <c r="EHF64" s="255"/>
      <c r="EHG64" s="255"/>
      <c r="EHH64" s="255"/>
      <c r="EHI64" s="255"/>
      <c r="EHJ64" s="255"/>
      <c r="EHK64" s="255"/>
      <c r="EHL64" s="255"/>
      <c r="EHM64" s="255"/>
      <c r="EHN64" s="255"/>
      <c r="EHO64" s="255"/>
      <c r="EHP64" s="255"/>
      <c r="EHQ64" s="255"/>
      <c r="EHR64" s="255"/>
      <c r="EHS64" s="255"/>
      <c r="EHT64" s="255"/>
      <c r="EHU64" s="255"/>
      <c r="EHV64" s="255"/>
      <c r="EHW64" s="255"/>
      <c r="EHX64" s="255"/>
      <c r="EHY64" s="255"/>
      <c r="EHZ64" s="255"/>
      <c r="EIA64" s="255"/>
      <c r="EIB64" s="255"/>
      <c r="EIC64" s="255"/>
      <c r="EID64" s="255"/>
      <c r="EIE64" s="255"/>
      <c r="EIF64" s="255"/>
      <c r="EIG64" s="255"/>
      <c r="EIH64" s="255"/>
      <c r="EII64" s="255"/>
      <c r="EIJ64" s="255"/>
      <c r="EIK64" s="255"/>
      <c r="EIL64" s="255"/>
      <c r="EIM64" s="255"/>
      <c r="EIN64" s="255"/>
      <c r="EIO64" s="255"/>
      <c r="EIP64" s="255"/>
      <c r="EIQ64" s="255"/>
      <c r="EIR64" s="255"/>
      <c r="EIS64" s="255"/>
      <c r="EIT64" s="255"/>
      <c r="EIU64" s="255"/>
      <c r="EIV64" s="255"/>
      <c r="EIW64" s="255"/>
      <c r="EIX64" s="255"/>
      <c r="EIY64" s="255"/>
      <c r="EIZ64" s="255"/>
      <c r="EJA64" s="255"/>
      <c r="EJB64" s="255"/>
      <c r="EJC64" s="255"/>
      <c r="EJD64" s="255"/>
      <c r="EJE64" s="255"/>
      <c r="EJF64" s="255"/>
      <c r="EJG64" s="255"/>
      <c r="EJH64" s="255"/>
      <c r="EJI64" s="255"/>
      <c r="EJJ64" s="255"/>
      <c r="EJK64" s="255"/>
      <c r="EJL64" s="255"/>
      <c r="EJM64" s="255"/>
      <c r="EJN64" s="255"/>
      <c r="EJO64" s="255"/>
      <c r="EJP64" s="255"/>
      <c r="EJQ64" s="255"/>
      <c r="EJR64" s="255"/>
      <c r="EJS64" s="255"/>
      <c r="EJT64" s="255"/>
      <c r="EJU64" s="255"/>
      <c r="EJV64" s="255"/>
      <c r="EJW64" s="255"/>
      <c r="EJX64" s="255"/>
      <c r="EJY64" s="255"/>
      <c r="EJZ64" s="255"/>
      <c r="EKA64" s="255"/>
      <c r="EKB64" s="255"/>
      <c r="EKC64" s="255"/>
      <c r="EKD64" s="255"/>
      <c r="EKE64" s="255"/>
      <c r="EKF64" s="255"/>
      <c r="EKG64" s="255"/>
      <c r="EKH64" s="255"/>
      <c r="EKI64" s="255"/>
      <c r="EKJ64" s="255"/>
      <c r="EKK64" s="255"/>
      <c r="EKL64" s="255"/>
      <c r="EKM64" s="255"/>
      <c r="EKN64" s="255"/>
      <c r="EKO64" s="255"/>
      <c r="EKP64" s="255"/>
      <c r="EKQ64" s="255"/>
      <c r="EKR64" s="255"/>
      <c r="EKS64" s="255"/>
      <c r="EKT64" s="255"/>
      <c r="EKU64" s="255"/>
      <c r="EKV64" s="255"/>
      <c r="EKW64" s="255"/>
      <c r="EKX64" s="255"/>
      <c r="EKY64" s="255"/>
      <c r="EKZ64" s="255"/>
      <c r="ELA64" s="255"/>
      <c r="ELB64" s="255"/>
      <c r="ELC64" s="255"/>
      <c r="ELD64" s="255"/>
      <c r="ELE64" s="255"/>
      <c r="ELF64" s="255"/>
      <c r="ELG64" s="255"/>
      <c r="ELH64" s="255"/>
      <c r="ELI64" s="255"/>
      <c r="ELJ64" s="255"/>
      <c r="ELK64" s="255"/>
      <c r="ELL64" s="255"/>
      <c r="ELM64" s="255"/>
      <c r="ELN64" s="255"/>
      <c r="ELO64" s="255"/>
      <c r="ELP64" s="255"/>
      <c r="ELQ64" s="255"/>
      <c r="ELR64" s="255"/>
      <c r="ELS64" s="255"/>
      <c r="ELT64" s="255"/>
      <c r="ELU64" s="255"/>
      <c r="ELV64" s="255"/>
      <c r="ELW64" s="255"/>
      <c r="ELX64" s="255"/>
      <c r="ELY64" s="255"/>
      <c r="ELZ64" s="255"/>
      <c r="EMA64" s="255"/>
      <c r="EMB64" s="255"/>
      <c r="EMC64" s="255"/>
      <c r="EMD64" s="255"/>
      <c r="EME64" s="255"/>
      <c r="EMF64" s="255"/>
      <c r="EMG64" s="255"/>
      <c r="EMH64" s="255"/>
      <c r="EMI64" s="255"/>
      <c r="EMJ64" s="255"/>
      <c r="EMK64" s="255"/>
      <c r="EML64" s="255"/>
      <c r="EMM64" s="255"/>
      <c r="EMN64" s="255"/>
      <c r="EMO64" s="255"/>
      <c r="EMP64" s="255"/>
      <c r="EMQ64" s="255"/>
      <c r="EMR64" s="255"/>
      <c r="EMS64" s="255"/>
      <c r="EMT64" s="255"/>
      <c r="EMU64" s="255"/>
      <c r="EMV64" s="255"/>
      <c r="EMW64" s="255"/>
      <c r="EMX64" s="255"/>
      <c r="EMY64" s="255"/>
      <c r="EMZ64" s="255"/>
      <c r="ENA64" s="255"/>
      <c r="ENB64" s="255"/>
      <c r="ENC64" s="255"/>
      <c r="END64" s="255"/>
      <c r="ENE64" s="255"/>
      <c r="ENF64" s="255"/>
      <c r="ENG64" s="255"/>
      <c r="ENH64" s="255"/>
      <c r="ENI64" s="255"/>
      <c r="ENJ64" s="255"/>
      <c r="ENK64" s="255"/>
      <c r="ENL64" s="255"/>
      <c r="ENM64" s="255"/>
      <c r="ENN64" s="255"/>
      <c r="ENO64" s="255"/>
      <c r="ENP64" s="255"/>
      <c r="ENQ64" s="255"/>
      <c r="ENR64" s="255"/>
      <c r="ENS64" s="255"/>
      <c r="ENT64" s="255"/>
      <c r="ENU64" s="255"/>
      <c r="ENV64" s="255"/>
      <c r="ENW64" s="255"/>
      <c r="ENX64" s="255"/>
      <c r="ENY64" s="255"/>
      <c r="ENZ64" s="255"/>
      <c r="EOA64" s="255"/>
      <c r="EOB64" s="255"/>
      <c r="EOC64" s="255"/>
      <c r="EOD64" s="255"/>
      <c r="EOE64" s="255"/>
      <c r="EOF64" s="255"/>
      <c r="EOG64" s="255"/>
      <c r="EOH64" s="255"/>
      <c r="EOI64" s="255"/>
      <c r="EOJ64" s="255"/>
      <c r="EOK64" s="255"/>
      <c r="EOL64" s="255"/>
      <c r="EOM64" s="255"/>
      <c r="EON64" s="255"/>
      <c r="EOO64" s="255"/>
      <c r="EOP64" s="255"/>
      <c r="EOQ64" s="255"/>
      <c r="EOR64" s="255"/>
      <c r="EOS64" s="255"/>
      <c r="EOT64" s="255"/>
      <c r="EOU64" s="255"/>
      <c r="EOV64" s="255"/>
      <c r="EOW64" s="255"/>
      <c r="EOX64" s="255"/>
      <c r="EOY64" s="255"/>
      <c r="EOZ64" s="255"/>
      <c r="EPA64" s="255"/>
      <c r="EPB64" s="255"/>
      <c r="EPC64" s="255"/>
      <c r="EPD64" s="255"/>
      <c r="EPE64" s="255"/>
      <c r="EPF64" s="255"/>
      <c r="EPG64" s="255"/>
      <c r="EPH64" s="255"/>
      <c r="EPI64" s="255"/>
      <c r="EPJ64" s="255"/>
      <c r="EPK64" s="255"/>
      <c r="EPL64" s="255"/>
      <c r="EPM64" s="255"/>
      <c r="EPN64" s="255"/>
      <c r="EPO64" s="255"/>
      <c r="EPP64" s="255"/>
      <c r="EPQ64" s="255"/>
      <c r="EPR64" s="255"/>
      <c r="EPS64" s="255"/>
      <c r="EPT64" s="255"/>
      <c r="EPU64" s="255"/>
      <c r="EPV64" s="255"/>
      <c r="EPW64" s="255"/>
      <c r="EPX64" s="255"/>
      <c r="EPY64" s="255"/>
      <c r="EPZ64" s="255"/>
      <c r="EQA64" s="255"/>
      <c r="EQB64" s="255"/>
      <c r="EQC64" s="255"/>
      <c r="EQD64" s="255"/>
      <c r="EQE64" s="255"/>
      <c r="EQF64" s="255"/>
      <c r="EQG64" s="255"/>
      <c r="EQH64" s="255"/>
      <c r="EQI64" s="255"/>
      <c r="EQJ64" s="255"/>
      <c r="EQK64" s="255"/>
      <c r="EQL64" s="255"/>
      <c r="EQM64" s="255"/>
      <c r="EQN64" s="255"/>
      <c r="EQO64" s="255"/>
      <c r="EQP64" s="255"/>
      <c r="EQQ64" s="255"/>
      <c r="EQR64" s="255"/>
      <c r="EQS64" s="255"/>
      <c r="EQT64" s="255"/>
      <c r="EQU64" s="255"/>
      <c r="EQV64" s="255"/>
      <c r="EQW64" s="255"/>
      <c r="EQX64" s="255"/>
      <c r="EQY64" s="255"/>
      <c r="EQZ64" s="255"/>
      <c r="ERA64" s="255"/>
      <c r="ERB64" s="255"/>
      <c r="ERC64" s="255"/>
      <c r="ERD64" s="255"/>
      <c r="ERE64" s="255"/>
      <c r="ERF64" s="255"/>
      <c r="ERG64" s="255"/>
      <c r="ERH64" s="255"/>
      <c r="ERI64" s="255"/>
      <c r="ERJ64" s="255"/>
      <c r="ERK64" s="255"/>
      <c r="ERL64" s="255"/>
      <c r="ERM64" s="255"/>
      <c r="ERN64" s="255"/>
      <c r="ERO64" s="255"/>
      <c r="ERP64" s="255"/>
      <c r="ERQ64" s="255"/>
      <c r="ERR64" s="255"/>
      <c r="ERS64" s="255"/>
      <c r="ERT64" s="255"/>
      <c r="ERU64" s="255"/>
      <c r="ERV64" s="255"/>
      <c r="ERW64" s="255"/>
      <c r="ERX64" s="255"/>
      <c r="ERY64" s="255"/>
      <c r="ERZ64" s="255"/>
      <c r="ESA64" s="255"/>
      <c r="ESB64" s="255"/>
      <c r="ESC64" s="255"/>
      <c r="ESD64" s="255"/>
      <c r="ESE64" s="255"/>
      <c r="ESF64" s="255"/>
      <c r="ESG64" s="255"/>
      <c r="ESH64" s="255"/>
      <c r="ESI64" s="255"/>
      <c r="ESJ64" s="255"/>
      <c r="ESK64" s="255"/>
      <c r="ESL64" s="255"/>
      <c r="ESM64" s="255"/>
      <c r="ESN64" s="255"/>
      <c r="ESO64" s="255"/>
      <c r="ESP64" s="255"/>
      <c r="ESQ64" s="255"/>
      <c r="ESR64" s="255"/>
      <c r="ESS64" s="255"/>
      <c r="EST64" s="255"/>
      <c r="ESU64" s="255"/>
      <c r="ESV64" s="255"/>
      <c r="ESW64" s="255"/>
      <c r="ESX64" s="255"/>
      <c r="ESY64" s="255"/>
      <c r="ESZ64" s="255"/>
      <c r="ETA64" s="255"/>
      <c r="ETB64" s="255"/>
      <c r="ETC64" s="255"/>
      <c r="ETD64" s="255"/>
      <c r="ETE64" s="255"/>
      <c r="ETF64" s="255"/>
      <c r="ETG64" s="255"/>
      <c r="ETH64" s="255"/>
      <c r="ETI64" s="255"/>
      <c r="ETJ64" s="255"/>
      <c r="ETK64" s="255"/>
      <c r="ETL64" s="255"/>
      <c r="ETM64" s="255"/>
      <c r="ETN64" s="255"/>
      <c r="ETO64" s="255"/>
      <c r="ETP64" s="255"/>
      <c r="ETQ64" s="255"/>
      <c r="ETR64" s="255"/>
      <c r="ETS64" s="255"/>
      <c r="ETT64" s="255"/>
      <c r="ETU64" s="255"/>
      <c r="ETV64" s="255"/>
      <c r="ETW64" s="255"/>
      <c r="ETX64" s="255"/>
      <c r="ETY64" s="255"/>
      <c r="ETZ64" s="255"/>
      <c r="EUA64" s="255"/>
      <c r="EUB64" s="255"/>
      <c r="EUC64" s="255"/>
      <c r="EUD64" s="255"/>
      <c r="EUE64" s="255"/>
      <c r="EUF64" s="255"/>
      <c r="EUG64" s="255"/>
      <c r="EUH64" s="255"/>
      <c r="EUI64" s="255"/>
      <c r="EUJ64" s="255"/>
      <c r="EUK64" s="255"/>
      <c r="EUL64" s="255"/>
      <c r="EUM64" s="255"/>
      <c r="EUN64" s="255"/>
      <c r="EUO64" s="255"/>
      <c r="EUP64" s="255"/>
      <c r="EUQ64" s="255"/>
      <c r="EUR64" s="255"/>
      <c r="EUS64" s="255"/>
      <c r="EUT64" s="255"/>
      <c r="EUU64" s="255"/>
      <c r="EUV64" s="255"/>
      <c r="EUW64" s="255"/>
      <c r="EUX64" s="255"/>
      <c r="EUY64" s="255"/>
      <c r="EUZ64" s="255"/>
      <c r="EVA64" s="255"/>
      <c r="EVB64" s="255"/>
      <c r="EVC64" s="255"/>
      <c r="EVD64" s="255"/>
      <c r="EVE64" s="255"/>
      <c r="EVF64" s="255"/>
      <c r="EVG64" s="255"/>
      <c r="EVH64" s="255"/>
      <c r="EVI64" s="255"/>
      <c r="EVJ64" s="255"/>
      <c r="EVK64" s="255"/>
      <c r="EVL64" s="255"/>
      <c r="EVM64" s="255"/>
      <c r="EVN64" s="255"/>
      <c r="EVO64" s="255"/>
      <c r="EVP64" s="255"/>
      <c r="EVQ64" s="255"/>
      <c r="EVR64" s="255"/>
      <c r="EVS64" s="255"/>
      <c r="EVT64" s="255"/>
      <c r="EVU64" s="255"/>
      <c r="EVV64" s="255"/>
      <c r="EVW64" s="255"/>
      <c r="EVX64" s="255"/>
      <c r="EVY64" s="255"/>
      <c r="EVZ64" s="255"/>
      <c r="EWA64" s="255"/>
      <c r="EWB64" s="255"/>
      <c r="EWC64" s="255"/>
      <c r="EWD64" s="255"/>
      <c r="EWE64" s="255"/>
      <c r="EWF64" s="255"/>
      <c r="EWG64" s="255"/>
      <c r="EWH64" s="255"/>
      <c r="EWI64" s="255"/>
      <c r="EWJ64" s="255"/>
      <c r="EWK64" s="255"/>
      <c r="EWL64" s="255"/>
      <c r="EWM64" s="255"/>
      <c r="EWN64" s="255"/>
      <c r="EWO64" s="255"/>
      <c r="EWP64" s="255"/>
      <c r="EWQ64" s="255"/>
      <c r="EWR64" s="255"/>
      <c r="EWS64" s="255"/>
      <c r="EWT64" s="255"/>
      <c r="EWU64" s="255"/>
      <c r="EWV64" s="255"/>
      <c r="EWW64" s="255"/>
      <c r="EWX64" s="255"/>
      <c r="EWY64" s="255"/>
      <c r="EWZ64" s="255"/>
      <c r="EXA64" s="255"/>
      <c r="EXB64" s="255"/>
      <c r="EXC64" s="255"/>
      <c r="EXD64" s="255"/>
      <c r="EXE64" s="255"/>
      <c r="EXF64" s="255"/>
      <c r="EXG64" s="255"/>
      <c r="EXH64" s="255"/>
      <c r="EXI64" s="255"/>
      <c r="EXJ64" s="255"/>
      <c r="EXK64" s="255"/>
      <c r="EXL64" s="255"/>
      <c r="EXM64" s="255"/>
      <c r="EXN64" s="255"/>
      <c r="EXO64" s="255"/>
      <c r="EXP64" s="255"/>
      <c r="EXQ64" s="255"/>
      <c r="EXR64" s="255"/>
      <c r="EXS64" s="255"/>
      <c r="EXT64" s="255"/>
      <c r="EXU64" s="255"/>
      <c r="EXV64" s="255"/>
      <c r="EXW64" s="255"/>
      <c r="EXX64" s="255"/>
      <c r="EXY64" s="255"/>
      <c r="EXZ64" s="255"/>
      <c r="EYA64" s="255"/>
      <c r="EYB64" s="255"/>
      <c r="EYC64" s="255"/>
      <c r="EYD64" s="255"/>
      <c r="EYE64" s="255"/>
      <c r="EYF64" s="255"/>
      <c r="EYG64" s="255"/>
      <c r="EYH64" s="255"/>
      <c r="EYI64" s="255"/>
      <c r="EYJ64" s="255"/>
      <c r="EYK64" s="255"/>
      <c r="EYL64" s="255"/>
      <c r="EYM64" s="255"/>
      <c r="EYN64" s="255"/>
      <c r="EYO64" s="255"/>
      <c r="EYP64" s="255"/>
      <c r="EYQ64" s="255"/>
      <c r="EYR64" s="255"/>
      <c r="EYS64" s="255"/>
      <c r="EYT64" s="255"/>
      <c r="EYU64" s="255"/>
      <c r="EYV64" s="255"/>
      <c r="EYW64" s="255"/>
      <c r="EYX64" s="255"/>
      <c r="EYY64" s="255"/>
      <c r="EYZ64" s="255"/>
      <c r="EZA64" s="255"/>
      <c r="EZB64" s="255"/>
      <c r="EZC64" s="255"/>
      <c r="EZD64" s="255"/>
      <c r="EZE64" s="255"/>
      <c r="EZF64" s="255"/>
      <c r="EZG64" s="255"/>
      <c r="EZH64" s="255"/>
      <c r="EZI64" s="255"/>
      <c r="EZJ64" s="255"/>
      <c r="EZK64" s="255"/>
      <c r="EZL64" s="255"/>
      <c r="EZM64" s="255"/>
      <c r="EZN64" s="255"/>
      <c r="EZO64" s="255"/>
      <c r="EZP64" s="255"/>
      <c r="EZQ64" s="255"/>
      <c r="EZR64" s="255"/>
      <c r="EZS64" s="255"/>
      <c r="EZT64" s="255"/>
      <c r="EZU64" s="255"/>
      <c r="EZV64" s="255"/>
      <c r="EZW64" s="255"/>
      <c r="EZX64" s="255"/>
      <c r="EZY64" s="255"/>
      <c r="EZZ64" s="255"/>
      <c r="FAA64" s="255"/>
      <c r="FAB64" s="255"/>
      <c r="FAC64" s="255"/>
      <c r="FAD64" s="255"/>
      <c r="FAE64" s="255"/>
      <c r="FAF64" s="255"/>
      <c r="FAG64" s="255"/>
      <c r="FAH64" s="255"/>
      <c r="FAI64" s="255"/>
      <c r="FAJ64" s="255"/>
      <c r="FAK64" s="255"/>
      <c r="FAL64" s="255"/>
      <c r="FAM64" s="255"/>
      <c r="FAN64" s="255"/>
      <c r="FAO64" s="255"/>
      <c r="FAP64" s="255"/>
      <c r="FAQ64" s="255"/>
      <c r="FAR64" s="255"/>
      <c r="FAS64" s="255"/>
      <c r="FAT64" s="255"/>
      <c r="FAU64" s="255"/>
      <c r="FAV64" s="255"/>
      <c r="FAW64" s="255"/>
      <c r="FAX64" s="255"/>
      <c r="FAY64" s="255"/>
      <c r="FAZ64" s="255"/>
      <c r="FBA64" s="255"/>
      <c r="FBB64" s="255"/>
      <c r="FBC64" s="255"/>
      <c r="FBD64" s="255"/>
      <c r="FBE64" s="255"/>
      <c r="FBF64" s="255"/>
      <c r="FBG64" s="255"/>
      <c r="FBH64" s="255"/>
      <c r="FBI64" s="255"/>
      <c r="FBJ64" s="255"/>
      <c r="FBK64" s="255"/>
      <c r="FBL64" s="255"/>
      <c r="FBM64" s="255"/>
      <c r="FBN64" s="255"/>
      <c r="FBO64" s="255"/>
      <c r="FBP64" s="255"/>
      <c r="FBQ64" s="255"/>
      <c r="FBR64" s="255"/>
      <c r="FBS64" s="255"/>
      <c r="FBT64" s="255"/>
      <c r="FBU64" s="255"/>
      <c r="FBV64" s="255"/>
      <c r="FBW64" s="255"/>
      <c r="FBX64" s="255"/>
      <c r="FBY64" s="255"/>
      <c r="FBZ64" s="255"/>
      <c r="FCA64" s="255"/>
      <c r="FCB64" s="255"/>
      <c r="FCC64" s="255"/>
      <c r="FCD64" s="255"/>
      <c r="FCE64" s="255"/>
      <c r="FCF64" s="255"/>
      <c r="FCG64" s="255"/>
      <c r="FCH64" s="255"/>
      <c r="FCI64" s="255"/>
      <c r="FCJ64" s="255"/>
      <c r="FCK64" s="255"/>
      <c r="FCL64" s="255"/>
      <c r="FCM64" s="255"/>
      <c r="FCN64" s="255"/>
      <c r="FCO64" s="255"/>
      <c r="FCP64" s="255"/>
      <c r="FCQ64" s="255"/>
      <c r="FCR64" s="255"/>
      <c r="FCS64" s="255"/>
      <c r="FCT64" s="255"/>
      <c r="FCU64" s="255"/>
      <c r="FCV64" s="255"/>
      <c r="FCW64" s="255"/>
      <c r="FCX64" s="255"/>
      <c r="FCY64" s="255"/>
      <c r="FCZ64" s="255"/>
      <c r="FDA64" s="255"/>
      <c r="FDB64" s="255"/>
      <c r="FDC64" s="255"/>
      <c r="FDD64" s="255"/>
      <c r="FDE64" s="255"/>
      <c r="FDF64" s="255"/>
      <c r="FDG64" s="255"/>
      <c r="FDH64" s="255"/>
      <c r="FDI64" s="255"/>
      <c r="FDJ64" s="255"/>
      <c r="FDK64" s="255"/>
      <c r="FDL64" s="255"/>
      <c r="FDM64" s="255"/>
      <c r="FDN64" s="255"/>
      <c r="FDO64" s="255"/>
      <c r="FDP64" s="255"/>
      <c r="FDQ64" s="255"/>
      <c r="FDR64" s="255"/>
      <c r="FDS64" s="255"/>
      <c r="FDT64" s="255"/>
      <c r="FDU64" s="255"/>
      <c r="FDV64" s="255"/>
      <c r="FDW64" s="255"/>
      <c r="FDX64" s="255"/>
      <c r="FDY64" s="255"/>
      <c r="FDZ64" s="255"/>
      <c r="FEA64" s="255"/>
      <c r="FEB64" s="255"/>
      <c r="FEC64" s="255"/>
      <c r="FED64" s="255"/>
      <c r="FEE64" s="255"/>
      <c r="FEF64" s="255"/>
      <c r="FEG64" s="255"/>
      <c r="FEH64" s="255"/>
      <c r="FEI64" s="255"/>
      <c r="FEJ64" s="255"/>
      <c r="FEK64" s="255"/>
      <c r="FEL64" s="255"/>
      <c r="FEM64" s="255"/>
      <c r="FEN64" s="255"/>
      <c r="FEO64" s="255"/>
      <c r="FEP64" s="255"/>
      <c r="FEQ64" s="255"/>
      <c r="FER64" s="255"/>
      <c r="FES64" s="255"/>
      <c r="FET64" s="255"/>
      <c r="FEU64" s="255"/>
      <c r="FEV64" s="255"/>
      <c r="FEW64" s="255"/>
      <c r="FEX64" s="255"/>
      <c r="FEY64" s="255"/>
      <c r="FEZ64" s="255"/>
      <c r="FFA64" s="255"/>
      <c r="FFB64" s="255"/>
      <c r="FFC64" s="255"/>
      <c r="FFD64" s="255"/>
      <c r="FFE64" s="255"/>
      <c r="FFF64" s="255"/>
      <c r="FFG64" s="255"/>
      <c r="FFH64" s="255"/>
      <c r="FFI64" s="255"/>
      <c r="FFJ64" s="255"/>
      <c r="FFK64" s="255"/>
      <c r="FFL64" s="255"/>
      <c r="FFM64" s="255"/>
      <c r="FFN64" s="255"/>
      <c r="FFO64" s="255"/>
      <c r="FFP64" s="255"/>
      <c r="FFQ64" s="255"/>
      <c r="FFR64" s="255"/>
      <c r="FFS64" s="255"/>
      <c r="FFT64" s="255"/>
      <c r="FFU64" s="255"/>
      <c r="FFV64" s="255"/>
      <c r="FFW64" s="255"/>
      <c r="FFX64" s="255"/>
      <c r="FFY64" s="255"/>
      <c r="FFZ64" s="255"/>
      <c r="FGA64" s="255"/>
      <c r="FGB64" s="255"/>
      <c r="FGC64" s="255"/>
      <c r="FGD64" s="255"/>
      <c r="FGE64" s="255"/>
      <c r="FGF64" s="255"/>
      <c r="FGG64" s="255"/>
      <c r="FGH64" s="255"/>
      <c r="FGI64" s="255"/>
      <c r="FGJ64" s="255"/>
      <c r="FGK64" s="255"/>
      <c r="FGL64" s="255"/>
      <c r="FGM64" s="255"/>
      <c r="FGN64" s="255"/>
      <c r="FGO64" s="255"/>
      <c r="FGP64" s="255"/>
      <c r="FGQ64" s="255"/>
      <c r="FGR64" s="255"/>
      <c r="FGS64" s="255"/>
      <c r="FGT64" s="255"/>
      <c r="FGU64" s="255"/>
      <c r="FGV64" s="255"/>
      <c r="FGW64" s="255"/>
      <c r="FGX64" s="255"/>
      <c r="FGY64" s="255"/>
      <c r="FGZ64" s="255"/>
      <c r="FHA64" s="255"/>
      <c r="FHB64" s="255"/>
      <c r="FHC64" s="255"/>
      <c r="FHD64" s="255"/>
      <c r="FHE64" s="255"/>
      <c r="FHF64" s="255"/>
      <c r="FHG64" s="255"/>
      <c r="FHH64" s="255"/>
      <c r="FHI64" s="255"/>
      <c r="FHJ64" s="255"/>
      <c r="FHK64" s="255"/>
      <c r="FHL64" s="255"/>
      <c r="FHM64" s="255"/>
      <c r="FHN64" s="255"/>
      <c r="FHO64" s="255"/>
      <c r="FHP64" s="255"/>
      <c r="FHQ64" s="255"/>
      <c r="FHR64" s="255"/>
      <c r="FHS64" s="255"/>
      <c r="FHT64" s="255"/>
      <c r="FHU64" s="255"/>
      <c r="FHV64" s="255"/>
      <c r="FHW64" s="255"/>
      <c r="FHX64" s="255"/>
      <c r="FHY64" s="255"/>
      <c r="FHZ64" s="255"/>
      <c r="FIA64" s="255"/>
      <c r="FIB64" s="255"/>
      <c r="FIC64" s="255"/>
      <c r="FID64" s="255"/>
      <c r="FIE64" s="255"/>
      <c r="FIF64" s="255"/>
      <c r="FIG64" s="255"/>
      <c r="FIH64" s="255"/>
      <c r="FII64" s="255"/>
      <c r="FIJ64" s="255"/>
      <c r="FIK64" s="255"/>
      <c r="FIL64" s="255"/>
      <c r="FIM64" s="255"/>
      <c r="FIN64" s="255"/>
      <c r="FIO64" s="255"/>
      <c r="FIP64" s="255"/>
      <c r="FIQ64" s="255"/>
      <c r="FIR64" s="255"/>
      <c r="FIS64" s="255"/>
      <c r="FIT64" s="255"/>
      <c r="FIU64" s="255"/>
      <c r="FIV64" s="255"/>
      <c r="FIW64" s="255"/>
      <c r="FIX64" s="255"/>
      <c r="FIY64" s="255"/>
      <c r="FIZ64" s="255"/>
      <c r="FJA64" s="255"/>
      <c r="FJB64" s="255"/>
      <c r="FJC64" s="255"/>
      <c r="FJD64" s="255"/>
      <c r="FJE64" s="255"/>
      <c r="FJF64" s="255"/>
      <c r="FJG64" s="255"/>
      <c r="FJH64" s="255"/>
      <c r="FJI64" s="255"/>
      <c r="FJJ64" s="255"/>
      <c r="FJK64" s="255"/>
      <c r="FJL64" s="255"/>
      <c r="FJM64" s="255"/>
      <c r="FJN64" s="255"/>
      <c r="FJO64" s="255"/>
      <c r="FJP64" s="255"/>
      <c r="FJQ64" s="255"/>
      <c r="FJR64" s="255"/>
      <c r="FJS64" s="255"/>
      <c r="FJT64" s="255"/>
      <c r="FJU64" s="255"/>
      <c r="FJV64" s="255"/>
      <c r="FJW64" s="255"/>
      <c r="FJX64" s="255"/>
      <c r="FJY64" s="255"/>
      <c r="FJZ64" s="255"/>
      <c r="FKA64" s="255"/>
      <c r="FKB64" s="255"/>
      <c r="FKC64" s="255"/>
      <c r="FKD64" s="255"/>
      <c r="FKE64" s="255"/>
      <c r="FKF64" s="255"/>
      <c r="FKG64" s="255"/>
      <c r="FKH64" s="255"/>
      <c r="FKI64" s="255"/>
      <c r="FKJ64" s="255"/>
      <c r="FKK64" s="255"/>
      <c r="FKL64" s="255"/>
      <c r="FKM64" s="255"/>
      <c r="FKN64" s="255"/>
      <c r="FKO64" s="255"/>
      <c r="FKP64" s="255"/>
      <c r="FKQ64" s="255"/>
      <c r="FKR64" s="255"/>
      <c r="FKS64" s="255"/>
      <c r="FKT64" s="255"/>
      <c r="FKU64" s="255"/>
      <c r="FKV64" s="255"/>
      <c r="FKW64" s="255"/>
      <c r="FKX64" s="255"/>
      <c r="FKY64" s="255"/>
      <c r="FKZ64" s="255"/>
      <c r="FLA64" s="255"/>
      <c r="FLB64" s="255"/>
      <c r="FLC64" s="255"/>
      <c r="FLD64" s="255"/>
      <c r="FLE64" s="255"/>
      <c r="FLF64" s="255"/>
      <c r="FLG64" s="255"/>
      <c r="FLH64" s="255"/>
      <c r="FLI64" s="255"/>
      <c r="FLJ64" s="255"/>
      <c r="FLK64" s="255"/>
      <c r="FLL64" s="255"/>
      <c r="FLM64" s="255"/>
      <c r="FLN64" s="255"/>
      <c r="FLO64" s="255"/>
      <c r="FLP64" s="255"/>
      <c r="FLQ64" s="255"/>
      <c r="FLR64" s="255"/>
      <c r="FLS64" s="255"/>
      <c r="FLT64" s="255"/>
      <c r="FLU64" s="255"/>
      <c r="FLV64" s="255"/>
      <c r="FLW64" s="255"/>
      <c r="FLX64" s="255"/>
      <c r="FLY64" s="255"/>
      <c r="FLZ64" s="255"/>
      <c r="FMA64" s="255"/>
      <c r="FMB64" s="255"/>
      <c r="FMC64" s="255"/>
      <c r="FMD64" s="255"/>
      <c r="FME64" s="255"/>
      <c r="FMF64" s="255"/>
      <c r="FMG64" s="255"/>
      <c r="FMH64" s="255"/>
      <c r="FMI64" s="255"/>
      <c r="FMJ64" s="255"/>
      <c r="FMK64" s="255"/>
      <c r="FML64" s="255"/>
      <c r="FMM64" s="255"/>
      <c r="FMN64" s="255"/>
      <c r="FMO64" s="255"/>
      <c r="FMP64" s="255"/>
      <c r="FMQ64" s="255"/>
      <c r="FMR64" s="255"/>
      <c r="FMS64" s="255"/>
      <c r="FMT64" s="255"/>
      <c r="FMU64" s="255"/>
      <c r="FMV64" s="255"/>
      <c r="FMW64" s="255"/>
      <c r="FMX64" s="255"/>
      <c r="FMY64" s="255"/>
      <c r="FMZ64" s="255"/>
      <c r="FNA64" s="255"/>
      <c r="FNB64" s="255"/>
      <c r="FNC64" s="255"/>
      <c r="FND64" s="255"/>
      <c r="FNE64" s="255"/>
      <c r="FNF64" s="255"/>
      <c r="FNG64" s="255"/>
      <c r="FNH64" s="255"/>
      <c r="FNI64" s="255"/>
      <c r="FNJ64" s="255"/>
      <c r="FNK64" s="255"/>
      <c r="FNL64" s="255"/>
      <c r="FNM64" s="255"/>
      <c r="FNN64" s="255"/>
      <c r="FNO64" s="255"/>
      <c r="FNP64" s="255"/>
      <c r="FNQ64" s="255"/>
      <c r="FNR64" s="255"/>
      <c r="FNS64" s="255"/>
      <c r="FNT64" s="255"/>
      <c r="FNU64" s="255"/>
      <c r="FNV64" s="255"/>
      <c r="FNW64" s="255"/>
      <c r="FNX64" s="255"/>
      <c r="FNY64" s="255"/>
      <c r="FNZ64" s="255"/>
      <c r="FOA64" s="255"/>
      <c r="FOB64" s="255"/>
      <c r="FOC64" s="255"/>
      <c r="FOD64" s="255"/>
      <c r="FOE64" s="255"/>
      <c r="FOF64" s="255"/>
      <c r="FOG64" s="255"/>
      <c r="FOH64" s="255"/>
      <c r="FOI64" s="255"/>
      <c r="FOJ64" s="255"/>
      <c r="FOK64" s="255"/>
      <c r="FOL64" s="255"/>
      <c r="FOM64" s="255"/>
      <c r="FON64" s="255"/>
      <c r="FOO64" s="255"/>
      <c r="FOP64" s="255"/>
      <c r="FOQ64" s="255"/>
      <c r="FOR64" s="255"/>
      <c r="FOS64" s="255"/>
      <c r="FOT64" s="255"/>
      <c r="FOU64" s="255"/>
      <c r="FOV64" s="255"/>
      <c r="FOW64" s="255"/>
      <c r="FOX64" s="255"/>
      <c r="FOY64" s="255"/>
      <c r="FOZ64" s="255"/>
      <c r="FPA64" s="255"/>
      <c r="FPB64" s="255"/>
      <c r="FPC64" s="255"/>
      <c r="FPD64" s="255"/>
      <c r="FPE64" s="255"/>
      <c r="FPF64" s="255"/>
      <c r="FPG64" s="255"/>
      <c r="FPH64" s="255"/>
      <c r="FPI64" s="255"/>
      <c r="FPJ64" s="255"/>
      <c r="FPK64" s="255"/>
      <c r="FPL64" s="255"/>
      <c r="FPM64" s="255"/>
      <c r="FPN64" s="255"/>
      <c r="FPO64" s="255"/>
      <c r="FPP64" s="255"/>
      <c r="FPQ64" s="255"/>
      <c r="FPR64" s="255"/>
      <c r="FPS64" s="255"/>
      <c r="FPT64" s="255"/>
      <c r="FPU64" s="255"/>
      <c r="FPV64" s="255"/>
      <c r="FPW64" s="255"/>
      <c r="FPX64" s="255"/>
      <c r="FPY64" s="255"/>
      <c r="FPZ64" s="255"/>
      <c r="FQA64" s="255"/>
      <c r="FQB64" s="255"/>
      <c r="FQC64" s="255"/>
      <c r="FQD64" s="255"/>
      <c r="FQE64" s="255"/>
      <c r="FQF64" s="255"/>
      <c r="FQG64" s="255"/>
      <c r="FQH64" s="255"/>
      <c r="FQI64" s="255"/>
      <c r="FQJ64" s="255"/>
      <c r="FQK64" s="255"/>
      <c r="FQL64" s="255"/>
      <c r="FQM64" s="255"/>
      <c r="FQN64" s="255"/>
      <c r="FQO64" s="255"/>
      <c r="FQP64" s="255"/>
      <c r="FQQ64" s="255"/>
      <c r="FQR64" s="255"/>
      <c r="FQS64" s="255"/>
      <c r="FQT64" s="255"/>
      <c r="FQU64" s="255"/>
      <c r="FQV64" s="255"/>
      <c r="FQW64" s="255"/>
      <c r="FQX64" s="255"/>
      <c r="FQY64" s="255"/>
      <c r="FQZ64" s="255"/>
      <c r="FRA64" s="255"/>
      <c r="FRB64" s="255"/>
      <c r="FRC64" s="255"/>
      <c r="FRD64" s="255"/>
      <c r="FRE64" s="255"/>
      <c r="FRF64" s="255"/>
      <c r="FRG64" s="255"/>
      <c r="FRH64" s="255"/>
      <c r="FRI64" s="255"/>
      <c r="FRJ64" s="255"/>
      <c r="FRK64" s="255"/>
      <c r="FRL64" s="255"/>
      <c r="FRM64" s="255"/>
      <c r="FRN64" s="255"/>
      <c r="FRO64" s="255"/>
      <c r="FRP64" s="255"/>
      <c r="FRQ64" s="255"/>
      <c r="FRR64" s="255"/>
      <c r="FRS64" s="255"/>
      <c r="FRT64" s="255"/>
      <c r="FRU64" s="255"/>
      <c r="FRV64" s="255"/>
      <c r="FRW64" s="255"/>
      <c r="FRX64" s="255"/>
      <c r="FRY64" s="255"/>
      <c r="FRZ64" s="255"/>
      <c r="FSA64" s="255"/>
      <c r="FSB64" s="255"/>
      <c r="FSC64" s="255"/>
      <c r="FSD64" s="255"/>
      <c r="FSE64" s="255"/>
      <c r="FSF64" s="255"/>
      <c r="FSG64" s="255"/>
      <c r="FSH64" s="255"/>
      <c r="FSI64" s="255"/>
      <c r="FSJ64" s="255"/>
      <c r="FSK64" s="255"/>
      <c r="FSL64" s="255"/>
      <c r="FSM64" s="255"/>
      <c r="FSN64" s="255"/>
      <c r="FSO64" s="255"/>
      <c r="FSP64" s="255"/>
      <c r="FSQ64" s="255"/>
      <c r="FSR64" s="255"/>
      <c r="FSS64" s="255"/>
      <c r="FST64" s="255"/>
      <c r="FSU64" s="255"/>
      <c r="FSV64" s="255"/>
      <c r="FSW64" s="255"/>
      <c r="FSX64" s="255"/>
      <c r="FSY64" s="255"/>
      <c r="FSZ64" s="255"/>
      <c r="FTA64" s="255"/>
      <c r="FTB64" s="255"/>
      <c r="FTC64" s="255"/>
      <c r="FTD64" s="255"/>
      <c r="FTE64" s="255"/>
      <c r="FTF64" s="255"/>
      <c r="FTG64" s="255"/>
      <c r="FTH64" s="255"/>
      <c r="FTI64" s="255"/>
      <c r="FTJ64" s="255"/>
      <c r="FTK64" s="255"/>
      <c r="FTL64" s="255"/>
      <c r="FTM64" s="255"/>
      <c r="FTN64" s="255"/>
      <c r="FTO64" s="255"/>
      <c r="FTP64" s="255"/>
      <c r="FTQ64" s="255"/>
      <c r="FTR64" s="255"/>
      <c r="FTS64" s="255"/>
      <c r="FTT64" s="255"/>
      <c r="FTU64" s="255"/>
      <c r="FTV64" s="255"/>
      <c r="FTW64" s="255"/>
      <c r="FTX64" s="255"/>
      <c r="FTY64" s="255"/>
      <c r="FTZ64" s="255"/>
      <c r="FUA64" s="255"/>
      <c r="FUB64" s="255"/>
      <c r="FUC64" s="255"/>
      <c r="FUD64" s="255"/>
      <c r="FUE64" s="255"/>
      <c r="FUF64" s="255"/>
      <c r="FUG64" s="255"/>
      <c r="FUH64" s="255"/>
      <c r="FUI64" s="255"/>
      <c r="FUJ64" s="255"/>
      <c r="FUK64" s="255"/>
      <c r="FUL64" s="255"/>
      <c r="FUM64" s="255"/>
      <c r="FUN64" s="255"/>
      <c r="FUO64" s="255"/>
      <c r="FUP64" s="255"/>
      <c r="FUQ64" s="255"/>
      <c r="FUR64" s="255"/>
      <c r="FUS64" s="255"/>
      <c r="FUT64" s="255"/>
      <c r="FUU64" s="255"/>
      <c r="FUV64" s="255"/>
      <c r="FUW64" s="255"/>
      <c r="FUX64" s="255"/>
      <c r="FUY64" s="255"/>
      <c r="FUZ64" s="255"/>
      <c r="FVA64" s="255"/>
      <c r="FVB64" s="255"/>
      <c r="FVC64" s="255"/>
      <c r="FVD64" s="255"/>
      <c r="FVE64" s="255"/>
      <c r="FVF64" s="255"/>
      <c r="FVG64" s="255"/>
      <c r="FVH64" s="255"/>
      <c r="FVI64" s="255"/>
      <c r="FVJ64" s="255"/>
      <c r="FVK64" s="255"/>
      <c r="FVL64" s="255"/>
      <c r="FVM64" s="255"/>
      <c r="FVN64" s="255"/>
      <c r="FVO64" s="255"/>
      <c r="FVP64" s="255"/>
      <c r="FVQ64" s="255"/>
      <c r="FVR64" s="255"/>
      <c r="FVS64" s="255"/>
      <c r="FVT64" s="255"/>
      <c r="FVU64" s="255"/>
      <c r="FVV64" s="255"/>
      <c r="FVW64" s="255"/>
      <c r="FVX64" s="255"/>
      <c r="FVY64" s="255"/>
      <c r="FVZ64" s="255"/>
      <c r="FWA64" s="255"/>
      <c r="FWB64" s="255"/>
      <c r="FWC64" s="255"/>
      <c r="FWD64" s="255"/>
      <c r="FWE64" s="255"/>
      <c r="FWF64" s="255"/>
      <c r="FWG64" s="255"/>
      <c r="FWH64" s="255"/>
      <c r="FWI64" s="255"/>
      <c r="FWJ64" s="255"/>
      <c r="FWK64" s="255"/>
      <c r="FWL64" s="255"/>
      <c r="FWM64" s="255"/>
      <c r="FWN64" s="255"/>
      <c r="FWO64" s="255"/>
      <c r="FWP64" s="255"/>
      <c r="FWQ64" s="255"/>
      <c r="FWR64" s="255"/>
      <c r="FWS64" s="255"/>
      <c r="FWT64" s="255"/>
      <c r="FWU64" s="255"/>
      <c r="FWV64" s="255"/>
      <c r="FWW64" s="255"/>
      <c r="FWX64" s="255"/>
      <c r="FWY64" s="255"/>
      <c r="FWZ64" s="255"/>
      <c r="FXA64" s="255"/>
      <c r="FXB64" s="255"/>
      <c r="FXC64" s="255"/>
      <c r="FXD64" s="255"/>
      <c r="FXE64" s="255"/>
      <c r="FXF64" s="255"/>
      <c r="FXG64" s="255"/>
      <c r="FXH64" s="255"/>
      <c r="FXI64" s="255"/>
      <c r="FXJ64" s="255"/>
      <c r="FXK64" s="255"/>
      <c r="FXL64" s="255"/>
      <c r="FXM64" s="255"/>
      <c r="FXN64" s="255"/>
      <c r="FXO64" s="255"/>
      <c r="FXP64" s="255"/>
      <c r="FXQ64" s="255"/>
      <c r="FXR64" s="255"/>
      <c r="FXS64" s="255"/>
      <c r="FXT64" s="255"/>
      <c r="FXU64" s="255"/>
      <c r="FXV64" s="255"/>
      <c r="FXW64" s="255"/>
      <c r="FXX64" s="255"/>
      <c r="FXY64" s="255"/>
      <c r="FXZ64" s="255"/>
      <c r="FYA64" s="255"/>
      <c r="FYB64" s="255"/>
      <c r="FYC64" s="255"/>
      <c r="FYD64" s="255"/>
      <c r="FYE64" s="255"/>
      <c r="FYF64" s="255"/>
      <c r="FYG64" s="255"/>
      <c r="FYH64" s="255"/>
      <c r="FYI64" s="255"/>
      <c r="FYJ64" s="255"/>
      <c r="FYK64" s="255"/>
      <c r="FYL64" s="255"/>
      <c r="FYM64" s="255"/>
      <c r="FYN64" s="255"/>
      <c r="FYO64" s="255"/>
      <c r="FYP64" s="255"/>
      <c r="FYQ64" s="255"/>
      <c r="FYR64" s="255"/>
      <c r="FYS64" s="255"/>
      <c r="FYT64" s="255"/>
      <c r="FYU64" s="255"/>
      <c r="FYV64" s="255"/>
      <c r="FYW64" s="255"/>
      <c r="FYX64" s="255"/>
      <c r="FYY64" s="255"/>
      <c r="FYZ64" s="255"/>
      <c r="FZA64" s="255"/>
      <c r="FZB64" s="255"/>
      <c r="FZC64" s="255"/>
      <c r="FZD64" s="255"/>
      <c r="FZE64" s="255"/>
      <c r="FZF64" s="255"/>
      <c r="FZG64" s="255"/>
      <c r="FZH64" s="255"/>
      <c r="FZI64" s="255"/>
      <c r="FZJ64" s="255"/>
      <c r="FZK64" s="255"/>
      <c r="FZL64" s="255"/>
      <c r="FZM64" s="255"/>
      <c r="FZN64" s="255"/>
      <c r="FZO64" s="255"/>
      <c r="FZP64" s="255"/>
      <c r="FZQ64" s="255"/>
      <c r="FZR64" s="255"/>
      <c r="FZS64" s="255"/>
      <c r="FZT64" s="255"/>
      <c r="FZU64" s="255"/>
      <c r="FZV64" s="255"/>
      <c r="FZW64" s="255"/>
      <c r="FZX64" s="255"/>
      <c r="FZY64" s="255"/>
      <c r="FZZ64" s="255"/>
      <c r="GAA64" s="255"/>
      <c r="GAB64" s="255"/>
      <c r="GAC64" s="255"/>
      <c r="GAD64" s="255"/>
      <c r="GAE64" s="255"/>
      <c r="GAF64" s="255"/>
      <c r="GAG64" s="255"/>
      <c r="GAH64" s="255"/>
      <c r="GAI64" s="255"/>
      <c r="GAJ64" s="255"/>
      <c r="GAK64" s="255"/>
      <c r="GAL64" s="255"/>
      <c r="GAM64" s="255"/>
      <c r="GAN64" s="255"/>
      <c r="GAO64" s="255"/>
      <c r="GAP64" s="255"/>
      <c r="GAQ64" s="255"/>
      <c r="GAR64" s="255"/>
      <c r="GAS64" s="255"/>
      <c r="GAT64" s="255"/>
      <c r="GAU64" s="255"/>
      <c r="GAV64" s="255"/>
      <c r="GAW64" s="255"/>
      <c r="GAX64" s="255"/>
      <c r="GAY64" s="255"/>
      <c r="GAZ64" s="255"/>
      <c r="GBA64" s="255"/>
      <c r="GBB64" s="255"/>
      <c r="GBC64" s="255"/>
      <c r="GBD64" s="255"/>
      <c r="GBE64" s="255"/>
      <c r="GBF64" s="255"/>
      <c r="GBG64" s="255"/>
      <c r="GBH64" s="255"/>
      <c r="GBI64" s="255"/>
      <c r="GBJ64" s="255"/>
      <c r="GBK64" s="255"/>
      <c r="GBL64" s="255"/>
      <c r="GBM64" s="255"/>
      <c r="GBN64" s="255"/>
      <c r="GBO64" s="255"/>
      <c r="GBP64" s="255"/>
      <c r="GBQ64" s="255"/>
      <c r="GBR64" s="255"/>
      <c r="GBS64" s="255"/>
      <c r="GBT64" s="255"/>
      <c r="GBU64" s="255"/>
      <c r="GBV64" s="255"/>
      <c r="GBW64" s="255"/>
      <c r="GBX64" s="255"/>
      <c r="GBY64" s="255"/>
      <c r="GBZ64" s="255"/>
      <c r="GCA64" s="255"/>
      <c r="GCB64" s="255"/>
      <c r="GCC64" s="255"/>
      <c r="GCD64" s="255"/>
      <c r="GCE64" s="255"/>
      <c r="GCF64" s="255"/>
      <c r="GCG64" s="255"/>
      <c r="GCH64" s="255"/>
      <c r="GCI64" s="255"/>
      <c r="GCJ64" s="255"/>
      <c r="GCK64" s="255"/>
      <c r="GCL64" s="255"/>
      <c r="GCM64" s="255"/>
      <c r="GCN64" s="255"/>
      <c r="GCO64" s="255"/>
      <c r="GCP64" s="255"/>
      <c r="GCQ64" s="255"/>
      <c r="GCR64" s="255"/>
      <c r="GCS64" s="255"/>
      <c r="GCT64" s="255"/>
      <c r="GCU64" s="255"/>
      <c r="GCV64" s="255"/>
      <c r="GCW64" s="255"/>
      <c r="GCX64" s="255"/>
      <c r="GCY64" s="255"/>
      <c r="GCZ64" s="255"/>
      <c r="GDA64" s="255"/>
      <c r="GDB64" s="255"/>
      <c r="GDC64" s="255"/>
      <c r="GDD64" s="255"/>
      <c r="GDE64" s="255"/>
      <c r="GDF64" s="255"/>
      <c r="GDG64" s="255"/>
      <c r="GDH64" s="255"/>
      <c r="GDI64" s="255"/>
      <c r="GDJ64" s="255"/>
      <c r="GDK64" s="255"/>
      <c r="GDL64" s="255"/>
      <c r="GDM64" s="255"/>
      <c r="GDN64" s="255"/>
      <c r="GDO64" s="255"/>
      <c r="GDP64" s="255"/>
      <c r="GDQ64" s="255"/>
      <c r="GDR64" s="255"/>
      <c r="GDS64" s="255"/>
      <c r="GDT64" s="255"/>
      <c r="GDU64" s="255"/>
      <c r="GDV64" s="255"/>
      <c r="GDW64" s="255"/>
      <c r="GDX64" s="255"/>
      <c r="GDY64" s="255"/>
      <c r="GDZ64" s="255"/>
      <c r="GEA64" s="255"/>
      <c r="GEB64" s="255"/>
      <c r="GEC64" s="255"/>
      <c r="GED64" s="255"/>
      <c r="GEE64" s="255"/>
      <c r="GEF64" s="255"/>
      <c r="GEG64" s="255"/>
      <c r="GEH64" s="255"/>
      <c r="GEI64" s="255"/>
      <c r="GEJ64" s="255"/>
      <c r="GEK64" s="255"/>
      <c r="GEL64" s="255"/>
      <c r="GEM64" s="255"/>
      <c r="GEN64" s="255"/>
      <c r="GEO64" s="255"/>
      <c r="GEP64" s="255"/>
      <c r="GEQ64" s="255"/>
      <c r="GER64" s="255"/>
      <c r="GES64" s="255"/>
      <c r="GET64" s="255"/>
      <c r="GEU64" s="255"/>
      <c r="GEV64" s="255"/>
      <c r="GEW64" s="255"/>
      <c r="GEX64" s="255"/>
      <c r="GEY64" s="255"/>
      <c r="GEZ64" s="255"/>
      <c r="GFA64" s="255"/>
      <c r="GFB64" s="255"/>
      <c r="GFC64" s="255"/>
      <c r="GFD64" s="255"/>
      <c r="GFE64" s="255"/>
      <c r="GFF64" s="255"/>
      <c r="GFG64" s="255"/>
      <c r="GFH64" s="255"/>
      <c r="GFI64" s="255"/>
      <c r="GFJ64" s="255"/>
      <c r="GFK64" s="255"/>
      <c r="GFL64" s="255"/>
      <c r="GFM64" s="255"/>
      <c r="GFN64" s="255"/>
      <c r="GFO64" s="255"/>
      <c r="GFP64" s="255"/>
      <c r="GFQ64" s="255"/>
      <c r="GFR64" s="255"/>
      <c r="GFS64" s="255"/>
      <c r="GFT64" s="255"/>
      <c r="GFU64" s="255"/>
      <c r="GFV64" s="255"/>
      <c r="GFW64" s="255"/>
      <c r="GFX64" s="255"/>
      <c r="GFY64" s="255"/>
      <c r="GFZ64" s="255"/>
      <c r="GGA64" s="255"/>
      <c r="GGB64" s="255"/>
      <c r="GGC64" s="255"/>
      <c r="GGD64" s="255"/>
      <c r="GGE64" s="255"/>
      <c r="GGF64" s="255"/>
      <c r="GGG64" s="255"/>
      <c r="GGH64" s="255"/>
      <c r="GGI64" s="255"/>
      <c r="GGJ64" s="255"/>
      <c r="GGK64" s="255"/>
      <c r="GGL64" s="255"/>
      <c r="GGM64" s="255"/>
      <c r="GGN64" s="255"/>
      <c r="GGO64" s="255"/>
      <c r="GGP64" s="255"/>
      <c r="GGQ64" s="255"/>
      <c r="GGR64" s="255"/>
      <c r="GGS64" s="255"/>
      <c r="GGT64" s="255"/>
      <c r="GGU64" s="255"/>
      <c r="GGV64" s="255"/>
      <c r="GGW64" s="255"/>
      <c r="GGX64" s="255"/>
      <c r="GGY64" s="255"/>
      <c r="GGZ64" s="255"/>
      <c r="GHA64" s="255"/>
      <c r="GHB64" s="255"/>
      <c r="GHC64" s="255"/>
      <c r="GHD64" s="255"/>
      <c r="GHE64" s="255"/>
      <c r="GHF64" s="255"/>
      <c r="GHG64" s="255"/>
      <c r="GHH64" s="255"/>
      <c r="GHI64" s="255"/>
      <c r="GHJ64" s="255"/>
      <c r="GHK64" s="255"/>
      <c r="GHL64" s="255"/>
      <c r="GHM64" s="255"/>
      <c r="GHN64" s="255"/>
      <c r="GHO64" s="255"/>
      <c r="GHP64" s="255"/>
      <c r="GHQ64" s="255"/>
      <c r="GHR64" s="255"/>
      <c r="GHS64" s="255"/>
      <c r="GHT64" s="255"/>
      <c r="GHU64" s="255"/>
      <c r="GHV64" s="255"/>
      <c r="GHW64" s="255"/>
      <c r="GHX64" s="255"/>
      <c r="GHY64" s="255"/>
      <c r="GHZ64" s="255"/>
      <c r="GIA64" s="255"/>
      <c r="GIB64" s="255"/>
      <c r="GIC64" s="255"/>
      <c r="GID64" s="255"/>
      <c r="GIE64" s="255"/>
      <c r="GIF64" s="255"/>
      <c r="GIG64" s="255"/>
      <c r="GIH64" s="255"/>
      <c r="GII64" s="255"/>
      <c r="GIJ64" s="255"/>
      <c r="GIK64" s="255"/>
      <c r="GIL64" s="255"/>
      <c r="GIM64" s="255"/>
      <c r="GIN64" s="255"/>
      <c r="GIO64" s="255"/>
      <c r="GIP64" s="255"/>
      <c r="GIQ64" s="255"/>
      <c r="GIR64" s="255"/>
      <c r="GIS64" s="255"/>
      <c r="GIT64" s="255"/>
      <c r="GIU64" s="255"/>
      <c r="GIV64" s="255"/>
      <c r="GIW64" s="255"/>
      <c r="GIX64" s="255"/>
      <c r="GIY64" s="255"/>
      <c r="GIZ64" s="255"/>
      <c r="GJA64" s="255"/>
      <c r="GJB64" s="255"/>
      <c r="GJC64" s="255"/>
      <c r="GJD64" s="255"/>
      <c r="GJE64" s="255"/>
      <c r="GJF64" s="255"/>
      <c r="GJG64" s="255"/>
      <c r="GJH64" s="255"/>
      <c r="GJI64" s="255"/>
      <c r="GJJ64" s="255"/>
      <c r="GJK64" s="255"/>
      <c r="GJL64" s="255"/>
      <c r="GJM64" s="255"/>
      <c r="GJN64" s="255"/>
      <c r="GJO64" s="255"/>
      <c r="GJP64" s="255"/>
      <c r="GJQ64" s="255"/>
      <c r="GJR64" s="255"/>
      <c r="GJS64" s="255"/>
      <c r="GJT64" s="255"/>
      <c r="GJU64" s="255"/>
      <c r="GJV64" s="255"/>
      <c r="GJW64" s="255"/>
      <c r="GJX64" s="255"/>
      <c r="GJY64" s="255"/>
      <c r="GJZ64" s="255"/>
      <c r="GKA64" s="255"/>
      <c r="GKB64" s="255"/>
      <c r="GKC64" s="255"/>
      <c r="GKD64" s="255"/>
      <c r="GKE64" s="255"/>
      <c r="GKF64" s="255"/>
      <c r="GKG64" s="255"/>
      <c r="GKH64" s="255"/>
      <c r="GKI64" s="255"/>
      <c r="GKJ64" s="255"/>
      <c r="GKK64" s="255"/>
      <c r="GKL64" s="255"/>
      <c r="GKM64" s="255"/>
      <c r="GKN64" s="255"/>
      <c r="GKO64" s="255"/>
      <c r="GKP64" s="255"/>
      <c r="GKQ64" s="255"/>
      <c r="GKR64" s="255"/>
      <c r="GKS64" s="255"/>
      <c r="GKT64" s="255"/>
      <c r="GKU64" s="255"/>
      <c r="GKV64" s="255"/>
      <c r="GKW64" s="255"/>
      <c r="GKX64" s="255"/>
      <c r="GKY64" s="255"/>
      <c r="GKZ64" s="255"/>
      <c r="GLA64" s="255"/>
      <c r="GLB64" s="255"/>
      <c r="GLC64" s="255"/>
      <c r="GLD64" s="255"/>
      <c r="GLE64" s="255"/>
      <c r="GLF64" s="255"/>
      <c r="GLG64" s="255"/>
      <c r="GLH64" s="255"/>
      <c r="GLI64" s="255"/>
      <c r="GLJ64" s="255"/>
      <c r="GLK64" s="255"/>
      <c r="GLL64" s="255"/>
      <c r="GLM64" s="255"/>
      <c r="GLN64" s="255"/>
      <c r="GLO64" s="255"/>
      <c r="GLP64" s="255"/>
      <c r="GLQ64" s="255"/>
      <c r="GLR64" s="255"/>
      <c r="GLS64" s="255"/>
      <c r="GLT64" s="255"/>
      <c r="GLU64" s="255"/>
      <c r="GLV64" s="255"/>
      <c r="GLW64" s="255"/>
      <c r="GLX64" s="255"/>
      <c r="GLY64" s="255"/>
      <c r="GLZ64" s="255"/>
      <c r="GMA64" s="255"/>
      <c r="GMB64" s="255"/>
      <c r="GMC64" s="255"/>
      <c r="GMD64" s="255"/>
      <c r="GME64" s="255"/>
      <c r="GMF64" s="255"/>
      <c r="GMG64" s="255"/>
      <c r="GMH64" s="255"/>
      <c r="GMI64" s="255"/>
      <c r="GMJ64" s="255"/>
      <c r="GMK64" s="255"/>
      <c r="GML64" s="255"/>
      <c r="GMM64" s="255"/>
      <c r="GMN64" s="255"/>
      <c r="GMO64" s="255"/>
      <c r="GMP64" s="255"/>
      <c r="GMQ64" s="255"/>
      <c r="GMR64" s="255"/>
      <c r="GMS64" s="255"/>
      <c r="GMT64" s="255"/>
      <c r="GMU64" s="255"/>
      <c r="GMV64" s="255"/>
      <c r="GMW64" s="255"/>
      <c r="GMX64" s="255"/>
      <c r="GMY64" s="255"/>
      <c r="GMZ64" s="255"/>
      <c r="GNA64" s="255"/>
      <c r="GNB64" s="255"/>
      <c r="GNC64" s="255"/>
      <c r="GND64" s="255"/>
      <c r="GNE64" s="255"/>
      <c r="GNF64" s="255"/>
      <c r="GNG64" s="255"/>
      <c r="GNH64" s="255"/>
      <c r="GNI64" s="255"/>
      <c r="GNJ64" s="255"/>
      <c r="GNK64" s="255"/>
      <c r="GNL64" s="255"/>
      <c r="GNM64" s="255"/>
      <c r="GNN64" s="255"/>
      <c r="GNO64" s="255"/>
      <c r="GNP64" s="255"/>
      <c r="GNQ64" s="255"/>
      <c r="GNR64" s="255"/>
      <c r="GNS64" s="255"/>
      <c r="GNT64" s="255"/>
      <c r="GNU64" s="255"/>
      <c r="GNV64" s="255"/>
      <c r="GNW64" s="255"/>
      <c r="GNX64" s="255"/>
      <c r="GNY64" s="255"/>
      <c r="GNZ64" s="255"/>
      <c r="GOA64" s="255"/>
      <c r="GOB64" s="255"/>
      <c r="GOC64" s="255"/>
      <c r="GOD64" s="255"/>
      <c r="GOE64" s="255"/>
      <c r="GOF64" s="255"/>
      <c r="GOG64" s="255"/>
      <c r="GOH64" s="255"/>
      <c r="GOI64" s="255"/>
      <c r="GOJ64" s="255"/>
      <c r="GOK64" s="255"/>
      <c r="GOL64" s="255"/>
      <c r="GOM64" s="255"/>
      <c r="GON64" s="255"/>
      <c r="GOO64" s="255"/>
      <c r="GOP64" s="255"/>
      <c r="GOQ64" s="255"/>
      <c r="GOR64" s="255"/>
      <c r="GOS64" s="255"/>
      <c r="GOT64" s="255"/>
      <c r="GOU64" s="255"/>
      <c r="GOV64" s="255"/>
      <c r="GOW64" s="255"/>
      <c r="GOX64" s="255"/>
      <c r="GOY64" s="255"/>
      <c r="GOZ64" s="255"/>
      <c r="GPA64" s="255"/>
      <c r="GPB64" s="255"/>
      <c r="GPC64" s="255"/>
      <c r="GPD64" s="255"/>
      <c r="GPE64" s="255"/>
      <c r="GPF64" s="255"/>
      <c r="GPG64" s="255"/>
      <c r="GPH64" s="255"/>
      <c r="GPI64" s="255"/>
      <c r="GPJ64" s="255"/>
      <c r="GPK64" s="255"/>
      <c r="GPL64" s="255"/>
      <c r="GPM64" s="255"/>
      <c r="GPN64" s="255"/>
      <c r="GPO64" s="255"/>
      <c r="GPP64" s="255"/>
      <c r="GPQ64" s="255"/>
      <c r="GPR64" s="255"/>
      <c r="GPS64" s="255"/>
      <c r="GPT64" s="255"/>
      <c r="GPU64" s="255"/>
      <c r="GPV64" s="255"/>
      <c r="GPW64" s="255"/>
      <c r="GPX64" s="255"/>
      <c r="GPY64" s="255"/>
      <c r="GPZ64" s="255"/>
      <c r="GQA64" s="255"/>
      <c r="GQB64" s="255"/>
      <c r="GQC64" s="255"/>
      <c r="GQD64" s="255"/>
      <c r="GQE64" s="255"/>
      <c r="GQF64" s="255"/>
      <c r="GQG64" s="255"/>
      <c r="GQH64" s="255"/>
      <c r="GQI64" s="255"/>
      <c r="GQJ64" s="255"/>
      <c r="GQK64" s="255"/>
      <c r="GQL64" s="255"/>
      <c r="GQM64" s="255"/>
      <c r="GQN64" s="255"/>
      <c r="GQO64" s="255"/>
      <c r="GQP64" s="255"/>
      <c r="GQQ64" s="255"/>
      <c r="GQR64" s="255"/>
      <c r="GQS64" s="255"/>
      <c r="GQT64" s="255"/>
      <c r="GQU64" s="255"/>
      <c r="GQV64" s="255"/>
      <c r="GQW64" s="255"/>
      <c r="GQX64" s="255"/>
      <c r="GQY64" s="255"/>
      <c r="GQZ64" s="255"/>
      <c r="GRA64" s="255"/>
      <c r="GRB64" s="255"/>
      <c r="GRC64" s="255"/>
      <c r="GRD64" s="255"/>
      <c r="GRE64" s="255"/>
      <c r="GRF64" s="255"/>
      <c r="GRG64" s="255"/>
      <c r="GRH64" s="255"/>
      <c r="GRI64" s="255"/>
      <c r="GRJ64" s="255"/>
      <c r="GRK64" s="255"/>
      <c r="GRL64" s="255"/>
      <c r="GRM64" s="255"/>
      <c r="GRN64" s="255"/>
      <c r="GRO64" s="255"/>
      <c r="GRP64" s="255"/>
      <c r="GRQ64" s="255"/>
      <c r="GRR64" s="255"/>
      <c r="GRS64" s="255"/>
      <c r="GRT64" s="255"/>
      <c r="GRU64" s="255"/>
      <c r="GRV64" s="255"/>
      <c r="GRW64" s="255"/>
      <c r="GRX64" s="255"/>
      <c r="GRY64" s="255"/>
      <c r="GRZ64" s="255"/>
      <c r="GSA64" s="255"/>
      <c r="GSB64" s="255"/>
      <c r="GSC64" s="255"/>
      <c r="GSD64" s="255"/>
      <c r="GSE64" s="255"/>
      <c r="GSF64" s="255"/>
      <c r="GSG64" s="255"/>
      <c r="GSH64" s="255"/>
      <c r="GSI64" s="255"/>
      <c r="GSJ64" s="255"/>
      <c r="GSK64" s="255"/>
      <c r="GSL64" s="255"/>
      <c r="GSM64" s="255"/>
      <c r="GSN64" s="255"/>
      <c r="GSO64" s="255"/>
      <c r="GSP64" s="255"/>
      <c r="GSQ64" s="255"/>
      <c r="GSR64" s="255"/>
      <c r="GSS64" s="255"/>
      <c r="GST64" s="255"/>
      <c r="GSU64" s="255"/>
      <c r="GSV64" s="255"/>
      <c r="GSW64" s="255"/>
      <c r="GSX64" s="255"/>
      <c r="GSY64" s="255"/>
      <c r="GSZ64" s="255"/>
      <c r="GTA64" s="255"/>
      <c r="GTB64" s="255"/>
      <c r="GTC64" s="255"/>
      <c r="GTD64" s="255"/>
      <c r="GTE64" s="255"/>
      <c r="GTF64" s="255"/>
      <c r="GTG64" s="255"/>
      <c r="GTH64" s="255"/>
      <c r="GTI64" s="255"/>
      <c r="GTJ64" s="255"/>
      <c r="GTK64" s="255"/>
      <c r="GTL64" s="255"/>
      <c r="GTM64" s="255"/>
      <c r="GTN64" s="255"/>
      <c r="GTO64" s="255"/>
      <c r="GTP64" s="255"/>
      <c r="GTQ64" s="255"/>
      <c r="GTR64" s="255"/>
      <c r="GTS64" s="255"/>
      <c r="GTT64" s="255"/>
      <c r="GTU64" s="255"/>
      <c r="GTV64" s="255"/>
      <c r="GTW64" s="255"/>
      <c r="GTX64" s="255"/>
      <c r="GTY64" s="255"/>
      <c r="GTZ64" s="255"/>
      <c r="GUA64" s="255"/>
      <c r="GUB64" s="255"/>
      <c r="GUC64" s="255"/>
      <c r="GUD64" s="255"/>
      <c r="GUE64" s="255"/>
      <c r="GUF64" s="255"/>
      <c r="GUG64" s="255"/>
      <c r="GUH64" s="255"/>
      <c r="GUI64" s="255"/>
      <c r="GUJ64" s="255"/>
      <c r="GUK64" s="255"/>
      <c r="GUL64" s="255"/>
      <c r="GUM64" s="255"/>
      <c r="GUN64" s="255"/>
      <c r="GUO64" s="255"/>
      <c r="GUP64" s="255"/>
      <c r="GUQ64" s="255"/>
      <c r="GUR64" s="255"/>
      <c r="GUS64" s="255"/>
      <c r="GUT64" s="255"/>
      <c r="GUU64" s="255"/>
      <c r="GUV64" s="255"/>
      <c r="GUW64" s="255"/>
      <c r="GUX64" s="255"/>
      <c r="GUY64" s="255"/>
      <c r="GUZ64" s="255"/>
      <c r="GVA64" s="255"/>
      <c r="GVB64" s="255"/>
      <c r="GVC64" s="255"/>
      <c r="GVD64" s="255"/>
      <c r="GVE64" s="255"/>
      <c r="GVF64" s="255"/>
      <c r="GVG64" s="255"/>
      <c r="GVH64" s="255"/>
      <c r="GVI64" s="255"/>
      <c r="GVJ64" s="255"/>
      <c r="GVK64" s="255"/>
      <c r="GVL64" s="255"/>
      <c r="GVM64" s="255"/>
      <c r="GVN64" s="255"/>
      <c r="GVO64" s="255"/>
      <c r="GVP64" s="255"/>
      <c r="GVQ64" s="255"/>
      <c r="GVR64" s="255"/>
      <c r="GVS64" s="255"/>
      <c r="GVT64" s="255"/>
      <c r="GVU64" s="255"/>
      <c r="GVV64" s="255"/>
      <c r="GVW64" s="255"/>
      <c r="GVX64" s="255"/>
      <c r="GVY64" s="255"/>
      <c r="GVZ64" s="255"/>
      <c r="GWA64" s="255"/>
      <c r="GWB64" s="255"/>
      <c r="GWC64" s="255"/>
      <c r="GWD64" s="255"/>
      <c r="GWE64" s="255"/>
      <c r="GWF64" s="255"/>
      <c r="GWG64" s="255"/>
      <c r="GWH64" s="255"/>
      <c r="GWI64" s="255"/>
      <c r="GWJ64" s="255"/>
      <c r="GWK64" s="255"/>
      <c r="GWL64" s="255"/>
      <c r="GWM64" s="255"/>
      <c r="GWN64" s="255"/>
      <c r="GWO64" s="255"/>
      <c r="GWP64" s="255"/>
      <c r="GWQ64" s="255"/>
      <c r="GWR64" s="255"/>
      <c r="GWS64" s="255"/>
      <c r="GWT64" s="255"/>
      <c r="GWU64" s="255"/>
      <c r="GWV64" s="255"/>
      <c r="GWW64" s="255"/>
      <c r="GWX64" s="255"/>
      <c r="GWY64" s="255"/>
      <c r="GWZ64" s="255"/>
      <c r="GXA64" s="255"/>
      <c r="GXB64" s="255"/>
      <c r="GXC64" s="255"/>
      <c r="GXD64" s="255"/>
      <c r="GXE64" s="255"/>
      <c r="GXF64" s="255"/>
      <c r="GXG64" s="255"/>
      <c r="GXH64" s="255"/>
      <c r="GXI64" s="255"/>
      <c r="GXJ64" s="255"/>
      <c r="GXK64" s="255"/>
      <c r="GXL64" s="255"/>
      <c r="GXM64" s="255"/>
      <c r="GXN64" s="255"/>
      <c r="GXO64" s="255"/>
      <c r="GXP64" s="255"/>
      <c r="GXQ64" s="255"/>
      <c r="GXR64" s="255"/>
      <c r="GXS64" s="255"/>
      <c r="GXT64" s="255"/>
      <c r="GXU64" s="255"/>
      <c r="GXV64" s="255"/>
      <c r="GXW64" s="255"/>
      <c r="GXX64" s="255"/>
      <c r="GXY64" s="255"/>
      <c r="GXZ64" s="255"/>
      <c r="GYA64" s="255"/>
      <c r="GYB64" s="255"/>
      <c r="GYC64" s="255"/>
      <c r="GYD64" s="255"/>
      <c r="GYE64" s="255"/>
      <c r="GYF64" s="255"/>
      <c r="GYG64" s="255"/>
      <c r="GYH64" s="255"/>
      <c r="GYI64" s="255"/>
      <c r="GYJ64" s="255"/>
      <c r="GYK64" s="255"/>
      <c r="GYL64" s="255"/>
      <c r="GYM64" s="255"/>
      <c r="GYN64" s="255"/>
      <c r="GYO64" s="255"/>
      <c r="GYP64" s="255"/>
      <c r="GYQ64" s="255"/>
      <c r="GYR64" s="255"/>
      <c r="GYS64" s="255"/>
      <c r="GYT64" s="255"/>
      <c r="GYU64" s="255"/>
      <c r="GYV64" s="255"/>
      <c r="GYW64" s="255"/>
      <c r="GYX64" s="255"/>
      <c r="GYY64" s="255"/>
      <c r="GYZ64" s="255"/>
      <c r="GZA64" s="255"/>
      <c r="GZB64" s="255"/>
      <c r="GZC64" s="255"/>
      <c r="GZD64" s="255"/>
      <c r="GZE64" s="255"/>
      <c r="GZF64" s="255"/>
      <c r="GZG64" s="255"/>
      <c r="GZH64" s="255"/>
      <c r="GZI64" s="255"/>
      <c r="GZJ64" s="255"/>
      <c r="GZK64" s="255"/>
      <c r="GZL64" s="255"/>
      <c r="GZM64" s="255"/>
      <c r="GZN64" s="255"/>
      <c r="GZO64" s="255"/>
      <c r="GZP64" s="255"/>
      <c r="GZQ64" s="255"/>
      <c r="GZR64" s="255"/>
      <c r="GZS64" s="255"/>
      <c r="GZT64" s="255"/>
      <c r="GZU64" s="255"/>
      <c r="GZV64" s="255"/>
      <c r="GZW64" s="255"/>
      <c r="GZX64" s="255"/>
      <c r="GZY64" s="255"/>
      <c r="GZZ64" s="255"/>
      <c r="HAA64" s="255"/>
      <c r="HAB64" s="255"/>
      <c r="HAC64" s="255"/>
      <c r="HAD64" s="255"/>
      <c r="HAE64" s="255"/>
      <c r="HAF64" s="255"/>
      <c r="HAG64" s="255"/>
      <c r="HAH64" s="255"/>
      <c r="HAI64" s="255"/>
      <c r="HAJ64" s="255"/>
      <c r="HAK64" s="255"/>
      <c r="HAL64" s="255"/>
      <c r="HAM64" s="255"/>
      <c r="HAN64" s="255"/>
      <c r="HAO64" s="255"/>
      <c r="HAP64" s="255"/>
      <c r="HAQ64" s="255"/>
      <c r="HAR64" s="255"/>
      <c r="HAS64" s="255"/>
      <c r="HAT64" s="255"/>
      <c r="HAU64" s="255"/>
      <c r="HAV64" s="255"/>
      <c r="HAW64" s="255"/>
      <c r="HAX64" s="255"/>
      <c r="HAY64" s="255"/>
      <c r="HAZ64" s="255"/>
      <c r="HBA64" s="255"/>
      <c r="HBB64" s="255"/>
      <c r="HBC64" s="255"/>
      <c r="HBD64" s="255"/>
      <c r="HBE64" s="255"/>
      <c r="HBF64" s="255"/>
      <c r="HBG64" s="255"/>
      <c r="HBH64" s="255"/>
      <c r="HBI64" s="255"/>
      <c r="HBJ64" s="255"/>
      <c r="HBK64" s="255"/>
      <c r="HBL64" s="255"/>
      <c r="HBM64" s="255"/>
      <c r="HBN64" s="255"/>
      <c r="HBO64" s="255"/>
      <c r="HBP64" s="255"/>
      <c r="HBQ64" s="255"/>
      <c r="HBR64" s="255"/>
      <c r="HBS64" s="255"/>
      <c r="HBT64" s="255"/>
      <c r="HBU64" s="255"/>
      <c r="HBV64" s="255"/>
      <c r="HBW64" s="255"/>
      <c r="HBX64" s="255"/>
      <c r="HBY64" s="255"/>
      <c r="HBZ64" s="255"/>
      <c r="HCA64" s="255"/>
      <c r="HCB64" s="255"/>
      <c r="HCC64" s="255"/>
      <c r="HCD64" s="255"/>
      <c r="HCE64" s="255"/>
      <c r="HCF64" s="255"/>
      <c r="HCG64" s="255"/>
      <c r="HCH64" s="255"/>
      <c r="HCI64" s="255"/>
      <c r="HCJ64" s="255"/>
      <c r="HCK64" s="255"/>
      <c r="HCL64" s="255"/>
      <c r="HCM64" s="255"/>
      <c r="HCN64" s="255"/>
      <c r="HCO64" s="255"/>
      <c r="HCP64" s="255"/>
      <c r="HCQ64" s="255"/>
      <c r="HCR64" s="255"/>
      <c r="HCS64" s="255"/>
      <c r="HCT64" s="255"/>
      <c r="HCU64" s="255"/>
      <c r="HCV64" s="255"/>
      <c r="HCW64" s="255"/>
      <c r="HCX64" s="255"/>
      <c r="HCY64" s="255"/>
      <c r="HCZ64" s="255"/>
      <c r="HDA64" s="255"/>
      <c r="HDB64" s="255"/>
      <c r="HDC64" s="255"/>
      <c r="HDD64" s="255"/>
      <c r="HDE64" s="255"/>
      <c r="HDF64" s="255"/>
      <c r="HDG64" s="255"/>
      <c r="HDH64" s="255"/>
      <c r="HDI64" s="255"/>
      <c r="HDJ64" s="255"/>
      <c r="HDK64" s="255"/>
      <c r="HDL64" s="255"/>
      <c r="HDM64" s="255"/>
      <c r="HDN64" s="255"/>
      <c r="HDO64" s="255"/>
      <c r="HDP64" s="255"/>
      <c r="HDQ64" s="255"/>
      <c r="HDR64" s="255"/>
      <c r="HDS64" s="255"/>
      <c r="HDT64" s="255"/>
      <c r="HDU64" s="255"/>
      <c r="HDV64" s="255"/>
      <c r="HDW64" s="255"/>
      <c r="HDX64" s="255"/>
      <c r="HDY64" s="255"/>
      <c r="HDZ64" s="255"/>
      <c r="HEA64" s="255"/>
      <c r="HEB64" s="255"/>
      <c r="HEC64" s="255"/>
      <c r="HED64" s="255"/>
      <c r="HEE64" s="255"/>
      <c r="HEF64" s="255"/>
      <c r="HEG64" s="255"/>
      <c r="HEH64" s="255"/>
      <c r="HEI64" s="255"/>
      <c r="HEJ64" s="255"/>
      <c r="HEK64" s="255"/>
      <c r="HEL64" s="255"/>
      <c r="HEM64" s="255"/>
      <c r="HEN64" s="255"/>
      <c r="HEO64" s="255"/>
      <c r="HEP64" s="255"/>
      <c r="HEQ64" s="255"/>
      <c r="HER64" s="255"/>
      <c r="HES64" s="255"/>
      <c r="HET64" s="255"/>
      <c r="HEU64" s="255"/>
      <c r="HEV64" s="255"/>
      <c r="HEW64" s="255"/>
      <c r="HEX64" s="255"/>
      <c r="HEY64" s="255"/>
      <c r="HEZ64" s="255"/>
      <c r="HFA64" s="255"/>
      <c r="HFB64" s="255"/>
      <c r="HFC64" s="255"/>
      <c r="HFD64" s="255"/>
      <c r="HFE64" s="255"/>
      <c r="HFF64" s="255"/>
      <c r="HFG64" s="255"/>
      <c r="HFH64" s="255"/>
      <c r="HFI64" s="255"/>
      <c r="HFJ64" s="255"/>
      <c r="HFK64" s="255"/>
      <c r="HFL64" s="255"/>
      <c r="HFM64" s="255"/>
      <c r="HFN64" s="255"/>
      <c r="HFO64" s="255"/>
      <c r="HFP64" s="255"/>
      <c r="HFQ64" s="255"/>
      <c r="HFR64" s="255"/>
      <c r="HFS64" s="255"/>
      <c r="HFT64" s="255"/>
      <c r="HFU64" s="255"/>
      <c r="HFV64" s="255"/>
      <c r="HFW64" s="255"/>
      <c r="HFX64" s="255"/>
      <c r="HFY64" s="255"/>
      <c r="HFZ64" s="255"/>
      <c r="HGA64" s="255"/>
      <c r="HGB64" s="255"/>
      <c r="HGC64" s="255"/>
      <c r="HGD64" s="255"/>
      <c r="HGE64" s="255"/>
      <c r="HGF64" s="255"/>
      <c r="HGG64" s="255"/>
      <c r="HGH64" s="255"/>
      <c r="HGI64" s="255"/>
      <c r="HGJ64" s="255"/>
      <c r="HGK64" s="255"/>
      <c r="HGL64" s="255"/>
      <c r="HGM64" s="255"/>
      <c r="HGN64" s="255"/>
      <c r="HGO64" s="255"/>
      <c r="HGP64" s="255"/>
      <c r="HGQ64" s="255"/>
      <c r="HGR64" s="255"/>
      <c r="HGS64" s="255"/>
      <c r="HGT64" s="255"/>
      <c r="HGU64" s="255"/>
      <c r="HGV64" s="255"/>
      <c r="HGW64" s="255"/>
      <c r="HGX64" s="255"/>
      <c r="HGY64" s="255"/>
      <c r="HGZ64" s="255"/>
      <c r="HHA64" s="255"/>
      <c r="HHB64" s="255"/>
      <c r="HHC64" s="255"/>
      <c r="HHD64" s="255"/>
      <c r="HHE64" s="255"/>
      <c r="HHF64" s="255"/>
      <c r="HHG64" s="255"/>
      <c r="HHH64" s="255"/>
      <c r="HHI64" s="255"/>
      <c r="HHJ64" s="255"/>
      <c r="HHK64" s="255"/>
      <c r="HHL64" s="255"/>
      <c r="HHM64" s="255"/>
      <c r="HHN64" s="255"/>
      <c r="HHO64" s="255"/>
      <c r="HHP64" s="255"/>
      <c r="HHQ64" s="255"/>
      <c r="HHR64" s="255"/>
      <c r="HHS64" s="255"/>
      <c r="HHT64" s="255"/>
      <c r="HHU64" s="255"/>
      <c r="HHV64" s="255"/>
      <c r="HHW64" s="255"/>
      <c r="HHX64" s="255"/>
      <c r="HHY64" s="255"/>
      <c r="HHZ64" s="255"/>
      <c r="HIA64" s="255"/>
      <c r="HIB64" s="255"/>
      <c r="HIC64" s="255"/>
      <c r="HID64" s="255"/>
      <c r="HIE64" s="255"/>
      <c r="HIF64" s="255"/>
      <c r="HIG64" s="255"/>
      <c r="HIH64" s="255"/>
      <c r="HII64" s="255"/>
      <c r="HIJ64" s="255"/>
      <c r="HIK64" s="255"/>
      <c r="HIL64" s="255"/>
      <c r="HIM64" s="255"/>
      <c r="HIN64" s="255"/>
      <c r="HIO64" s="255"/>
      <c r="HIP64" s="255"/>
      <c r="HIQ64" s="255"/>
      <c r="HIR64" s="255"/>
      <c r="HIS64" s="255"/>
      <c r="HIT64" s="255"/>
      <c r="HIU64" s="255"/>
      <c r="HIV64" s="255"/>
      <c r="HIW64" s="255"/>
      <c r="HIX64" s="255"/>
      <c r="HIY64" s="255"/>
      <c r="HIZ64" s="255"/>
      <c r="HJA64" s="255"/>
      <c r="HJB64" s="255"/>
      <c r="HJC64" s="255"/>
      <c r="HJD64" s="255"/>
      <c r="HJE64" s="255"/>
      <c r="HJF64" s="255"/>
      <c r="HJG64" s="255"/>
      <c r="HJH64" s="255"/>
      <c r="HJI64" s="255"/>
      <c r="HJJ64" s="255"/>
      <c r="HJK64" s="255"/>
      <c r="HJL64" s="255"/>
      <c r="HJM64" s="255"/>
      <c r="HJN64" s="255"/>
      <c r="HJO64" s="255"/>
      <c r="HJP64" s="255"/>
      <c r="HJQ64" s="255"/>
      <c r="HJR64" s="255"/>
      <c r="HJS64" s="255"/>
      <c r="HJT64" s="255"/>
      <c r="HJU64" s="255"/>
      <c r="HJV64" s="255"/>
      <c r="HJW64" s="255"/>
      <c r="HJX64" s="255"/>
      <c r="HJY64" s="255"/>
      <c r="HJZ64" s="255"/>
      <c r="HKA64" s="255"/>
      <c r="HKB64" s="255"/>
      <c r="HKC64" s="255"/>
      <c r="HKD64" s="255"/>
      <c r="HKE64" s="255"/>
      <c r="HKF64" s="255"/>
      <c r="HKG64" s="255"/>
      <c r="HKH64" s="255"/>
      <c r="HKI64" s="255"/>
      <c r="HKJ64" s="255"/>
      <c r="HKK64" s="255"/>
      <c r="HKL64" s="255"/>
      <c r="HKM64" s="255"/>
      <c r="HKN64" s="255"/>
      <c r="HKO64" s="255"/>
      <c r="HKP64" s="255"/>
      <c r="HKQ64" s="255"/>
      <c r="HKR64" s="255"/>
      <c r="HKS64" s="255"/>
      <c r="HKT64" s="255"/>
      <c r="HKU64" s="255"/>
      <c r="HKV64" s="255"/>
      <c r="HKW64" s="255"/>
      <c r="HKX64" s="255"/>
      <c r="HKY64" s="255"/>
      <c r="HKZ64" s="255"/>
      <c r="HLA64" s="255"/>
      <c r="HLB64" s="255"/>
      <c r="HLC64" s="255"/>
      <c r="HLD64" s="255"/>
      <c r="HLE64" s="255"/>
      <c r="HLF64" s="255"/>
      <c r="HLG64" s="255"/>
      <c r="HLH64" s="255"/>
      <c r="HLI64" s="255"/>
      <c r="HLJ64" s="255"/>
      <c r="HLK64" s="255"/>
      <c r="HLL64" s="255"/>
      <c r="HLM64" s="255"/>
      <c r="HLN64" s="255"/>
      <c r="HLO64" s="255"/>
      <c r="HLP64" s="255"/>
      <c r="HLQ64" s="255"/>
      <c r="HLR64" s="255"/>
      <c r="HLS64" s="255"/>
      <c r="HLT64" s="255"/>
      <c r="HLU64" s="255"/>
      <c r="HLV64" s="255"/>
      <c r="HLW64" s="255"/>
      <c r="HLX64" s="255"/>
      <c r="HLY64" s="255"/>
      <c r="HLZ64" s="255"/>
      <c r="HMA64" s="255"/>
      <c r="HMB64" s="255"/>
      <c r="HMC64" s="255"/>
      <c r="HMD64" s="255"/>
      <c r="HME64" s="255"/>
      <c r="HMF64" s="255"/>
      <c r="HMG64" s="255"/>
      <c r="HMH64" s="255"/>
      <c r="HMI64" s="255"/>
      <c r="HMJ64" s="255"/>
      <c r="HMK64" s="255"/>
      <c r="HML64" s="255"/>
      <c r="HMM64" s="255"/>
      <c r="HMN64" s="255"/>
      <c r="HMO64" s="255"/>
      <c r="HMP64" s="255"/>
      <c r="HMQ64" s="255"/>
      <c r="HMR64" s="255"/>
      <c r="HMS64" s="255"/>
      <c r="HMT64" s="255"/>
      <c r="HMU64" s="255"/>
      <c r="HMV64" s="255"/>
      <c r="HMW64" s="255"/>
      <c r="HMX64" s="255"/>
      <c r="HMY64" s="255"/>
      <c r="HMZ64" s="255"/>
      <c r="HNA64" s="255"/>
      <c r="HNB64" s="255"/>
      <c r="HNC64" s="255"/>
      <c r="HND64" s="255"/>
      <c r="HNE64" s="255"/>
      <c r="HNF64" s="255"/>
      <c r="HNG64" s="255"/>
      <c r="HNH64" s="255"/>
      <c r="HNI64" s="255"/>
      <c r="HNJ64" s="255"/>
      <c r="HNK64" s="255"/>
      <c r="HNL64" s="255"/>
      <c r="HNM64" s="255"/>
      <c r="HNN64" s="255"/>
      <c r="HNO64" s="255"/>
      <c r="HNP64" s="255"/>
      <c r="HNQ64" s="255"/>
      <c r="HNR64" s="255"/>
      <c r="HNS64" s="255"/>
      <c r="HNT64" s="255"/>
      <c r="HNU64" s="255"/>
      <c r="HNV64" s="255"/>
      <c r="HNW64" s="255"/>
      <c r="HNX64" s="255"/>
      <c r="HNY64" s="255"/>
      <c r="HNZ64" s="255"/>
      <c r="HOA64" s="255"/>
      <c r="HOB64" s="255"/>
      <c r="HOC64" s="255"/>
      <c r="HOD64" s="255"/>
      <c r="HOE64" s="255"/>
      <c r="HOF64" s="255"/>
      <c r="HOG64" s="255"/>
      <c r="HOH64" s="255"/>
      <c r="HOI64" s="255"/>
      <c r="HOJ64" s="255"/>
      <c r="HOK64" s="255"/>
      <c r="HOL64" s="255"/>
      <c r="HOM64" s="255"/>
      <c r="HON64" s="255"/>
      <c r="HOO64" s="255"/>
      <c r="HOP64" s="255"/>
      <c r="HOQ64" s="255"/>
      <c r="HOR64" s="255"/>
      <c r="HOS64" s="255"/>
      <c r="HOT64" s="255"/>
      <c r="HOU64" s="255"/>
      <c r="HOV64" s="255"/>
      <c r="HOW64" s="255"/>
      <c r="HOX64" s="255"/>
      <c r="HOY64" s="255"/>
      <c r="HOZ64" s="255"/>
      <c r="HPA64" s="255"/>
      <c r="HPB64" s="255"/>
      <c r="HPC64" s="255"/>
      <c r="HPD64" s="255"/>
      <c r="HPE64" s="255"/>
      <c r="HPF64" s="255"/>
      <c r="HPG64" s="255"/>
      <c r="HPH64" s="255"/>
      <c r="HPI64" s="255"/>
      <c r="HPJ64" s="255"/>
      <c r="HPK64" s="255"/>
      <c r="HPL64" s="255"/>
      <c r="HPM64" s="255"/>
      <c r="HPN64" s="255"/>
      <c r="HPO64" s="255"/>
      <c r="HPP64" s="255"/>
      <c r="HPQ64" s="255"/>
      <c r="HPR64" s="255"/>
      <c r="HPS64" s="255"/>
      <c r="HPT64" s="255"/>
      <c r="HPU64" s="255"/>
      <c r="HPV64" s="255"/>
      <c r="HPW64" s="255"/>
      <c r="HPX64" s="255"/>
      <c r="HPY64" s="255"/>
      <c r="HPZ64" s="255"/>
      <c r="HQA64" s="255"/>
      <c r="HQB64" s="255"/>
      <c r="HQC64" s="255"/>
      <c r="HQD64" s="255"/>
      <c r="HQE64" s="255"/>
      <c r="HQF64" s="255"/>
      <c r="HQG64" s="255"/>
      <c r="HQH64" s="255"/>
      <c r="HQI64" s="255"/>
      <c r="HQJ64" s="255"/>
      <c r="HQK64" s="255"/>
      <c r="HQL64" s="255"/>
      <c r="HQM64" s="255"/>
      <c r="HQN64" s="255"/>
      <c r="HQO64" s="255"/>
      <c r="HQP64" s="255"/>
      <c r="HQQ64" s="255"/>
      <c r="HQR64" s="255"/>
      <c r="HQS64" s="255"/>
      <c r="HQT64" s="255"/>
      <c r="HQU64" s="255"/>
      <c r="HQV64" s="255"/>
      <c r="HQW64" s="255"/>
      <c r="HQX64" s="255"/>
      <c r="HQY64" s="255"/>
      <c r="HQZ64" s="255"/>
      <c r="HRA64" s="255"/>
      <c r="HRB64" s="255"/>
      <c r="HRC64" s="255"/>
      <c r="HRD64" s="255"/>
      <c r="HRE64" s="255"/>
      <c r="HRF64" s="255"/>
      <c r="HRG64" s="255"/>
      <c r="HRH64" s="255"/>
      <c r="HRI64" s="255"/>
      <c r="HRJ64" s="255"/>
      <c r="HRK64" s="255"/>
      <c r="HRL64" s="255"/>
      <c r="HRM64" s="255"/>
      <c r="HRN64" s="255"/>
      <c r="HRO64" s="255"/>
      <c r="HRP64" s="255"/>
      <c r="HRQ64" s="255"/>
      <c r="HRR64" s="255"/>
      <c r="HRS64" s="255"/>
      <c r="HRT64" s="255"/>
      <c r="HRU64" s="255"/>
      <c r="HRV64" s="255"/>
      <c r="HRW64" s="255"/>
      <c r="HRX64" s="255"/>
      <c r="HRY64" s="255"/>
      <c r="HRZ64" s="255"/>
      <c r="HSA64" s="255"/>
      <c r="HSB64" s="255"/>
      <c r="HSC64" s="255"/>
      <c r="HSD64" s="255"/>
      <c r="HSE64" s="255"/>
      <c r="HSF64" s="255"/>
      <c r="HSG64" s="255"/>
      <c r="HSH64" s="255"/>
      <c r="HSI64" s="255"/>
      <c r="HSJ64" s="255"/>
      <c r="HSK64" s="255"/>
      <c r="HSL64" s="255"/>
      <c r="HSM64" s="255"/>
      <c r="HSN64" s="255"/>
      <c r="HSO64" s="255"/>
      <c r="HSP64" s="255"/>
      <c r="HSQ64" s="255"/>
      <c r="HSR64" s="255"/>
      <c r="HSS64" s="255"/>
      <c r="HST64" s="255"/>
      <c r="HSU64" s="255"/>
      <c r="HSV64" s="255"/>
      <c r="HSW64" s="255"/>
      <c r="HSX64" s="255"/>
      <c r="HSY64" s="255"/>
      <c r="HSZ64" s="255"/>
      <c r="HTA64" s="255"/>
      <c r="HTB64" s="255"/>
      <c r="HTC64" s="255"/>
      <c r="HTD64" s="255"/>
      <c r="HTE64" s="255"/>
      <c r="HTF64" s="255"/>
      <c r="HTG64" s="255"/>
      <c r="HTH64" s="255"/>
      <c r="HTI64" s="255"/>
      <c r="HTJ64" s="255"/>
      <c r="HTK64" s="255"/>
      <c r="HTL64" s="255"/>
      <c r="HTM64" s="255"/>
      <c r="HTN64" s="255"/>
      <c r="HTO64" s="255"/>
      <c r="HTP64" s="255"/>
      <c r="HTQ64" s="255"/>
      <c r="HTR64" s="255"/>
      <c r="HTS64" s="255"/>
      <c r="HTT64" s="255"/>
      <c r="HTU64" s="255"/>
      <c r="HTV64" s="255"/>
      <c r="HTW64" s="255"/>
      <c r="HTX64" s="255"/>
      <c r="HTY64" s="255"/>
      <c r="HTZ64" s="255"/>
      <c r="HUA64" s="255"/>
      <c r="HUB64" s="255"/>
      <c r="HUC64" s="255"/>
      <c r="HUD64" s="255"/>
      <c r="HUE64" s="255"/>
      <c r="HUF64" s="255"/>
      <c r="HUG64" s="255"/>
      <c r="HUH64" s="255"/>
      <c r="HUI64" s="255"/>
      <c r="HUJ64" s="255"/>
      <c r="HUK64" s="255"/>
      <c r="HUL64" s="255"/>
      <c r="HUM64" s="255"/>
      <c r="HUN64" s="255"/>
      <c r="HUO64" s="255"/>
      <c r="HUP64" s="255"/>
      <c r="HUQ64" s="255"/>
      <c r="HUR64" s="255"/>
      <c r="HUS64" s="255"/>
      <c r="HUT64" s="255"/>
      <c r="HUU64" s="255"/>
      <c r="HUV64" s="255"/>
      <c r="HUW64" s="255"/>
      <c r="HUX64" s="255"/>
      <c r="HUY64" s="255"/>
      <c r="HUZ64" s="255"/>
      <c r="HVA64" s="255"/>
      <c r="HVB64" s="255"/>
      <c r="HVC64" s="255"/>
      <c r="HVD64" s="255"/>
      <c r="HVE64" s="255"/>
      <c r="HVF64" s="255"/>
      <c r="HVG64" s="255"/>
      <c r="HVH64" s="255"/>
      <c r="HVI64" s="255"/>
      <c r="HVJ64" s="255"/>
      <c r="HVK64" s="255"/>
      <c r="HVL64" s="255"/>
      <c r="HVM64" s="255"/>
      <c r="HVN64" s="255"/>
      <c r="HVO64" s="255"/>
      <c r="HVP64" s="255"/>
      <c r="HVQ64" s="255"/>
      <c r="HVR64" s="255"/>
      <c r="HVS64" s="255"/>
      <c r="HVT64" s="255"/>
      <c r="HVU64" s="255"/>
      <c r="HVV64" s="255"/>
      <c r="HVW64" s="255"/>
      <c r="HVX64" s="255"/>
      <c r="HVY64" s="255"/>
      <c r="HVZ64" s="255"/>
      <c r="HWA64" s="255"/>
      <c r="HWB64" s="255"/>
      <c r="HWC64" s="255"/>
      <c r="HWD64" s="255"/>
      <c r="HWE64" s="255"/>
      <c r="HWF64" s="255"/>
      <c r="HWG64" s="255"/>
      <c r="HWH64" s="255"/>
      <c r="HWI64" s="255"/>
      <c r="HWJ64" s="255"/>
      <c r="HWK64" s="255"/>
      <c r="HWL64" s="255"/>
      <c r="HWM64" s="255"/>
      <c r="HWN64" s="255"/>
      <c r="HWO64" s="255"/>
      <c r="HWP64" s="255"/>
      <c r="HWQ64" s="255"/>
      <c r="HWR64" s="255"/>
      <c r="HWS64" s="255"/>
      <c r="HWT64" s="255"/>
      <c r="HWU64" s="255"/>
      <c r="HWV64" s="255"/>
      <c r="HWW64" s="255"/>
      <c r="HWX64" s="255"/>
      <c r="HWY64" s="255"/>
      <c r="HWZ64" s="255"/>
      <c r="HXA64" s="255"/>
      <c r="HXB64" s="255"/>
      <c r="HXC64" s="255"/>
      <c r="HXD64" s="255"/>
      <c r="HXE64" s="255"/>
      <c r="HXF64" s="255"/>
      <c r="HXG64" s="255"/>
      <c r="HXH64" s="255"/>
      <c r="HXI64" s="255"/>
      <c r="HXJ64" s="255"/>
      <c r="HXK64" s="255"/>
      <c r="HXL64" s="255"/>
      <c r="HXM64" s="255"/>
      <c r="HXN64" s="255"/>
      <c r="HXO64" s="255"/>
      <c r="HXP64" s="255"/>
      <c r="HXQ64" s="255"/>
      <c r="HXR64" s="255"/>
      <c r="HXS64" s="255"/>
      <c r="HXT64" s="255"/>
      <c r="HXU64" s="255"/>
      <c r="HXV64" s="255"/>
      <c r="HXW64" s="255"/>
      <c r="HXX64" s="255"/>
      <c r="HXY64" s="255"/>
      <c r="HXZ64" s="255"/>
      <c r="HYA64" s="255"/>
      <c r="HYB64" s="255"/>
      <c r="HYC64" s="255"/>
      <c r="HYD64" s="255"/>
      <c r="HYE64" s="255"/>
      <c r="HYF64" s="255"/>
      <c r="HYG64" s="255"/>
      <c r="HYH64" s="255"/>
      <c r="HYI64" s="255"/>
      <c r="HYJ64" s="255"/>
      <c r="HYK64" s="255"/>
      <c r="HYL64" s="255"/>
      <c r="HYM64" s="255"/>
      <c r="HYN64" s="255"/>
      <c r="HYO64" s="255"/>
      <c r="HYP64" s="255"/>
      <c r="HYQ64" s="255"/>
      <c r="HYR64" s="255"/>
      <c r="HYS64" s="255"/>
      <c r="HYT64" s="255"/>
      <c r="HYU64" s="255"/>
      <c r="HYV64" s="255"/>
      <c r="HYW64" s="255"/>
      <c r="HYX64" s="255"/>
      <c r="HYY64" s="255"/>
      <c r="HYZ64" s="255"/>
      <c r="HZA64" s="255"/>
      <c r="HZB64" s="255"/>
      <c r="HZC64" s="255"/>
      <c r="HZD64" s="255"/>
      <c r="HZE64" s="255"/>
      <c r="HZF64" s="255"/>
      <c r="HZG64" s="255"/>
      <c r="HZH64" s="255"/>
      <c r="HZI64" s="255"/>
      <c r="HZJ64" s="255"/>
      <c r="HZK64" s="255"/>
      <c r="HZL64" s="255"/>
      <c r="HZM64" s="255"/>
      <c r="HZN64" s="255"/>
      <c r="HZO64" s="255"/>
      <c r="HZP64" s="255"/>
      <c r="HZQ64" s="255"/>
      <c r="HZR64" s="255"/>
      <c r="HZS64" s="255"/>
      <c r="HZT64" s="255"/>
      <c r="HZU64" s="255"/>
      <c r="HZV64" s="255"/>
      <c r="HZW64" s="255"/>
      <c r="HZX64" s="255"/>
      <c r="HZY64" s="255"/>
      <c r="HZZ64" s="255"/>
      <c r="IAA64" s="255"/>
      <c r="IAB64" s="255"/>
      <c r="IAC64" s="255"/>
      <c r="IAD64" s="255"/>
      <c r="IAE64" s="255"/>
      <c r="IAF64" s="255"/>
      <c r="IAG64" s="255"/>
      <c r="IAH64" s="255"/>
      <c r="IAI64" s="255"/>
      <c r="IAJ64" s="255"/>
      <c r="IAK64" s="255"/>
      <c r="IAL64" s="255"/>
      <c r="IAM64" s="255"/>
      <c r="IAN64" s="255"/>
      <c r="IAO64" s="255"/>
      <c r="IAP64" s="255"/>
      <c r="IAQ64" s="255"/>
      <c r="IAR64" s="255"/>
      <c r="IAS64" s="255"/>
      <c r="IAT64" s="255"/>
      <c r="IAU64" s="255"/>
      <c r="IAV64" s="255"/>
      <c r="IAW64" s="255"/>
      <c r="IAX64" s="255"/>
      <c r="IAY64" s="255"/>
      <c r="IAZ64" s="255"/>
      <c r="IBA64" s="255"/>
      <c r="IBB64" s="255"/>
      <c r="IBC64" s="255"/>
      <c r="IBD64" s="255"/>
      <c r="IBE64" s="255"/>
      <c r="IBF64" s="255"/>
      <c r="IBG64" s="255"/>
      <c r="IBH64" s="255"/>
      <c r="IBI64" s="255"/>
      <c r="IBJ64" s="255"/>
      <c r="IBK64" s="255"/>
      <c r="IBL64" s="255"/>
      <c r="IBM64" s="255"/>
      <c r="IBN64" s="255"/>
      <c r="IBO64" s="255"/>
      <c r="IBP64" s="255"/>
      <c r="IBQ64" s="255"/>
      <c r="IBR64" s="255"/>
      <c r="IBS64" s="255"/>
      <c r="IBT64" s="255"/>
      <c r="IBU64" s="255"/>
      <c r="IBV64" s="255"/>
      <c r="IBW64" s="255"/>
      <c r="IBX64" s="255"/>
      <c r="IBY64" s="255"/>
      <c r="IBZ64" s="255"/>
      <c r="ICA64" s="255"/>
      <c r="ICB64" s="255"/>
      <c r="ICC64" s="255"/>
      <c r="ICD64" s="255"/>
      <c r="ICE64" s="255"/>
      <c r="ICF64" s="255"/>
      <c r="ICG64" s="255"/>
      <c r="ICH64" s="255"/>
      <c r="ICI64" s="255"/>
      <c r="ICJ64" s="255"/>
      <c r="ICK64" s="255"/>
      <c r="ICL64" s="255"/>
      <c r="ICM64" s="255"/>
      <c r="ICN64" s="255"/>
      <c r="ICO64" s="255"/>
      <c r="ICP64" s="255"/>
      <c r="ICQ64" s="255"/>
      <c r="ICR64" s="255"/>
      <c r="ICS64" s="255"/>
      <c r="ICT64" s="255"/>
      <c r="ICU64" s="255"/>
      <c r="ICV64" s="255"/>
      <c r="ICW64" s="255"/>
      <c r="ICX64" s="255"/>
      <c r="ICY64" s="255"/>
      <c r="ICZ64" s="255"/>
      <c r="IDA64" s="255"/>
      <c r="IDB64" s="255"/>
      <c r="IDC64" s="255"/>
      <c r="IDD64" s="255"/>
      <c r="IDE64" s="255"/>
      <c r="IDF64" s="255"/>
      <c r="IDG64" s="255"/>
      <c r="IDH64" s="255"/>
      <c r="IDI64" s="255"/>
      <c r="IDJ64" s="255"/>
      <c r="IDK64" s="255"/>
      <c r="IDL64" s="255"/>
      <c r="IDM64" s="255"/>
      <c r="IDN64" s="255"/>
      <c r="IDO64" s="255"/>
      <c r="IDP64" s="255"/>
      <c r="IDQ64" s="255"/>
      <c r="IDR64" s="255"/>
      <c r="IDS64" s="255"/>
      <c r="IDT64" s="255"/>
      <c r="IDU64" s="255"/>
      <c r="IDV64" s="255"/>
      <c r="IDW64" s="255"/>
      <c r="IDX64" s="255"/>
      <c r="IDY64" s="255"/>
      <c r="IDZ64" s="255"/>
      <c r="IEA64" s="255"/>
      <c r="IEB64" s="255"/>
      <c r="IEC64" s="255"/>
      <c r="IED64" s="255"/>
      <c r="IEE64" s="255"/>
      <c r="IEF64" s="255"/>
      <c r="IEG64" s="255"/>
      <c r="IEH64" s="255"/>
      <c r="IEI64" s="255"/>
      <c r="IEJ64" s="255"/>
      <c r="IEK64" s="255"/>
      <c r="IEL64" s="255"/>
      <c r="IEM64" s="255"/>
      <c r="IEN64" s="255"/>
      <c r="IEO64" s="255"/>
      <c r="IEP64" s="255"/>
      <c r="IEQ64" s="255"/>
      <c r="IER64" s="255"/>
      <c r="IES64" s="255"/>
      <c r="IET64" s="255"/>
      <c r="IEU64" s="255"/>
      <c r="IEV64" s="255"/>
      <c r="IEW64" s="255"/>
      <c r="IEX64" s="255"/>
      <c r="IEY64" s="255"/>
      <c r="IEZ64" s="255"/>
      <c r="IFA64" s="255"/>
      <c r="IFB64" s="255"/>
      <c r="IFC64" s="255"/>
      <c r="IFD64" s="255"/>
      <c r="IFE64" s="255"/>
      <c r="IFF64" s="255"/>
      <c r="IFG64" s="255"/>
      <c r="IFH64" s="255"/>
      <c r="IFI64" s="255"/>
      <c r="IFJ64" s="255"/>
      <c r="IFK64" s="255"/>
      <c r="IFL64" s="255"/>
      <c r="IFM64" s="255"/>
      <c r="IFN64" s="255"/>
      <c r="IFO64" s="255"/>
      <c r="IFP64" s="255"/>
      <c r="IFQ64" s="255"/>
      <c r="IFR64" s="255"/>
      <c r="IFS64" s="255"/>
      <c r="IFT64" s="255"/>
      <c r="IFU64" s="255"/>
      <c r="IFV64" s="255"/>
      <c r="IFW64" s="255"/>
      <c r="IFX64" s="255"/>
      <c r="IFY64" s="255"/>
      <c r="IFZ64" s="255"/>
      <c r="IGA64" s="255"/>
      <c r="IGB64" s="255"/>
      <c r="IGC64" s="255"/>
      <c r="IGD64" s="255"/>
      <c r="IGE64" s="255"/>
      <c r="IGF64" s="255"/>
      <c r="IGG64" s="255"/>
      <c r="IGH64" s="255"/>
      <c r="IGI64" s="255"/>
      <c r="IGJ64" s="255"/>
      <c r="IGK64" s="255"/>
      <c r="IGL64" s="255"/>
      <c r="IGM64" s="255"/>
      <c r="IGN64" s="255"/>
      <c r="IGO64" s="255"/>
      <c r="IGP64" s="255"/>
      <c r="IGQ64" s="255"/>
      <c r="IGR64" s="255"/>
      <c r="IGS64" s="255"/>
      <c r="IGT64" s="255"/>
      <c r="IGU64" s="255"/>
      <c r="IGV64" s="255"/>
      <c r="IGW64" s="255"/>
      <c r="IGX64" s="255"/>
      <c r="IGY64" s="255"/>
      <c r="IGZ64" s="255"/>
      <c r="IHA64" s="255"/>
      <c r="IHB64" s="255"/>
      <c r="IHC64" s="255"/>
      <c r="IHD64" s="255"/>
      <c r="IHE64" s="255"/>
      <c r="IHF64" s="255"/>
      <c r="IHG64" s="255"/>
      <c r="IHH64" s="255"/>
      <c r="IHI64" s="255"/>
      <c r="IHJ64" s="255"/>
      <c r="IHK64" s="255"/>
      <c r="IHL64" s="255"/>
      <c r="IHM64" s="255"/>
      <c r="IHN64" s="255"/>
      <c r="IHO64" s="255"/>
      <c r="IHP64" s="255"/>
      <c r="IHQ64" s="255"/>
      <c r="IHR64" s="255"/>
      <c r="IHS64" s="255"/>
      <c r="IHT64" s="255"/>
      <c r="IHU64" s="255"/>
      <c r="IHV64" s="255"/>
      <c r="IHW64" s="255"/>
      <c r="IHX64" s="255"/>
      <c r="IHY64" s="255"/>
      <c r="IHZ64" s="255"/>
      <c r="IIA64" s="255"/>
      <c r="IIB64" s="255"/>
      <c r="IIC64" s="255"/>
      <c r="IID64" s="255"/>
      <c r="IIE64" s="255"/>
      <c r="IIF64" s="255"/>
      <c r="IIG64" s="255"/>
      <c r="IIH64" s="255"/>
      <c r="III64" s="255"/>
      <c r="IIJ64" s="255"/>
      <c r="IIK64" s="255"/>
      <c r="IIL64" s="255"/>
      <c r="IIM64" s="255"/>
      <c r="IIN64" s="255"/>
      <c r="IIO64" s="255"/>
      <c r="IIP64" s="255"/>
      <c r="IIQ64" s="255"/>
      <c r="IIR64" s="255"/>
      <c r="IIS64" s="255"/>
      <c r="IIT64" s="255"/>
      <c r="IIU64" s="255"/>
      <c r="IIV64" s="255"/>
      <c r="IIW64" s="255"/>
      <c r="IIX64" s="255"/>
      <c r="IIY64" s="255"/>
      <c r="IIZ64" s="255"/>
      <c r="IJA64" s="255"/>
      <c r="IJB64" s="255"/>
      <c r="IJC64" s="255"/>
      <c r="IJD64" s="255"/>
      <c r="IJE64" s="255"/>
      <c r="IJF64" s="255"/>
      <c r="IJG64" s="255"/>
      <c r="IJH64" s="255"/>
      <c r="IJI64" s="255"/>
      <c r="IJJ64" s="255"/>
      <c r="IJK64" s="255"/>
      <c r="IJL64" s="255"/>
      <c r="IJM64" s="255"/>
      <c r="IJN64" s="255"/>
      <c r="IJO64" s="255"/>
      <c r="IJP64" s="255"/>
      <c r="IJQ64" s="255"/>
      <c r="IJR64" s="255"/>
      <c r="IJS64" s="255"/>
      <c r="IJT64" s="255"/>
      <c r="IJU64" s="255"/>
      <c r="IJV64" s="255"/>
      <c r="IJW64" s="255"/>
      <c r="IJX64" s="255"/>
      <c r="IJY64" s="255"/>
      <c r="IJZ64" s="255"/>
      <c r="IKA64" s="255"/>
      <c r="IKB64" s="255"/>
      <c r="IKC64" s="255"/>
      <c r="IKD64" s="255"/>
      <c r="IKE64" s="255"/>
      <c r="IKF64" s="255"/>
      <c r="IKG64" s="255"/>
      <c r="IKH64" s="255"/>
      <c r="IKI64" s="255"/>
      <c r="IKJ64" s="255"/>
      <c r="IKK64" s="255"/>
      <c r="IKL64" s="255"/>
      <c r="IKM64" s="255"/>
      <c r="IKN64" s="255"/>
      <c r="IKO64" s="255"/>
      <c r="IKP64" s="255"/>
      <c r="IKQ64" s="255"/>
      <c r="IKR64" s="255"/>
      <c r="IKS64" s="255"/>
      <c r="IKT64" s="255"/>
      <c r="IKU64" s="255"/>
      <c r="IKV64" s="255"/>
      <c r="IKW64" s="255"/>
      <c r="IKX64" s="255"/>
      <c r="IKY64" s="255"/>
      <c r="IKZ64" s="255"/>
      <c r="ILA64" s="255"/>
      <c r="ILB64" s="255"/>
      <c r="ILC64" s="255"/>
      <c r="ILD64" s="255"/>
      <c r="ILE64" s="255"/>
      <c r="ILF64" s="255"/>
      <c r="ILG64" s="255"/>
      <c r="ILH64" s="255"/>
      <c r="ILI64" s="255"/>
      <c r="ILJ64" s="255"/>
      <c r="ILK64" s="255"/>
      <c r="ILL64" s="255"/>
      <c r="ILM64" s="255"/>
      <c r="ILN64" s="255"/>
      <c r="ILO64" s="255"/>
      <c r="ILP64" s="255"/>
      <c r="ILQ64" s="255"/>
      <c r="ILR64" s="255"/>
      <c r="ILS64" s="255"/>
      <c r="ILT64" s="255"/>
      <c r="ILU64" s="255"/>
      <c r="ILV64" s="255"/>
      <c r="ILW64" s="255"/>
      <c r="ILX64" s="255"/>
      <c r="ILY64" s="255"/>
      <c r="ILZ64" s="255"/>
      <c r="IMA64" s="255"/>
      <c r="IMB64" s="255"/>
      <c r="IMC64" s="255"/>
      <c r="IMD64" s="255"/>
      <c r="IME64" s="255"/>
      <c r="IMF64" s="255"/>
      <c r="IMG64" s="255"/>
      <c r="IMH64" s="255"/>
      <c r="IMI64" s="255"/>
      <c r="IMJ64" s="255"/>
      <c r="IMK64" s="255"/>
      <c r="IML64" s="255"/>
      <c r="IMM64" s="255"/>
      <c r="IMN64" s="255"/>
      <c r="IMO64" s="255"/>
      <c r="IMP64" s="255"/>
      <c r="IMQ64" s="255"/>
      <c r="IMR64" s="255"/>
      <c r="IMS64" s="255"/>
      <c r="IMT64" s="255"/>
      <c r="IMU64" s="255"/>
      <c r="IMV64" s="255"/>
      <c r="IMW64" s="255"/>
      <c r="IMX64" s="255"/>
      <c r="IMY64" s="255"/>
      <c r="IMZ64" s="255"/>
      <c r="INA64" s="255"/>
      <c r="INB64" s="255"/>
      <c r="INC64" s="255"/>
      <c r="IND64" s="255"/>
      <c r="INE64" s="255"/>
      <c r="INF64" s="255"/>
      <c r="ING64" s="255"/>
      <c r="INH64" s="255"/>
      <c r="INI64" s="255"/>
      <c r="INJ64" s="255"/>
      <c r="INK64" s="255"/>
      <c r="INL64" s="255"/>
      <c r="INM64" s="255"/>
      <c r="INN64" s="255"/>
      <c r="INO64" s="255"/>
      <c r="INP64" s="255"/>
      <c r="INQ64" s="255"/>
      <c r="INR64" s="255"/>
      <c r="INS64" s="255"/>
      <c r="INT64" s="255"/>
      <c r="INU64" s="255"/>
      <c r="INV64" s="255"/>
      <c r="INW64" s="255"/>
      <c r="INX64" s="255"/>
      <c r="INY64" s="255"/>
      <c r="INZ64" s="255"/>
      <c r="IOA64" s="255"/>
      <c r="IOB64" s="255"/>
      <c r="IOC64" s="255"/>
      <c r="IOD64" s="255"/>
      <c r="IOE64" s="255"/>
      <c r="IOF64" s="255"/>
      <c r="IOG64" s="255"/>
      <c r="IOH64" s="255"/>
      <c r="IOI64" s="255"/>
      <c r="IOJ64" s="255"/>
      <c r="IOK64" s="255"/>
      <c r="IOL64" s="255"/>
      <c r="IOM64" s="255"/>
      <c r="ION64" s="255"/>
      <c r="IOO64" s="255"/>
      <c r="IOP64" s="255"/>
      <c r="IOQ64" s="255"/>
      <c r="IOR64" s="255"/>
      <c r="IOS64" s="255"/>
      <c r="IOT64" s="255"/>
      <c r="IOU64" s="255"/>
      <c r="IOV64" s="255"/>
      <c r="IOW64" s="255"/>
      <c r="IOX64" s="255"/>
      <c r="IOY64" s="255"/>
      <c r="IOZ64" s="255"/>
      <c r="IPA64" s="255"/>
      <c r="IPB64" s="255"/>
      <c r="IPC64" s="255"/>
      <c r="IPD64" s="255"/>
      <c r="IPE64" s="255"/>
      <c r="IPF64" s="255"/>
      <c r="IPG64" s="255"/>
      <c r="IPH64" s="255"/>
      <c r="IPI64" s="255"/>
      <c r="IPJ64" s="255"/>
      <c r="IPK64" s="255"/>
      <c r="IPL64" s="255"/>
      <c r="IPM64" s="255"/>
      <c r="IPN64" s="255"/>
      <c r="IPO64" s="255"/>
      <c r="IPP64" s="255"/>
      <c r="IPQ64" s="255"/>
      <c r="IPR64" s="255"/>
      <c r="IPS64" s="255"/>
      <c r="IPT64" s="255"/>
      <c r="IPU64" s="255"/>
      <c r="IPV64" s="255"/>
      <c r="IPW64" s="255"/>
      <c r="IPX64" s="255"/>
      <c r="IPY64" s="255"/>
      <c r="IPZ64" s="255"/>
      <c r="IQA64" s="255"/>
      <c r="IQB64" s="255"/>
      <c r="IQC64" s="255"/>
      <c r="IQD64" s="255"/>
      <c r="IQE64" s="255"/>
      <c r="IQF64" s="255"/>
      <c r="IQG64" s="255"/>
      <c r="IQH64" s="255"/>
      <c r="IQI64" s="255"/>
      <c r="IQJ64" s="255"/>
      <c r="IQK64" s="255"/>
      <c r="IQL64" s="255"/>
      <c r="IQM64" s="255"/>
      <c r="IQN64" s="255"/>
      <c r="IQO64" s="255"/>
      <c r="IQP64" s="255"/>
      <c r="IQQ64" s="255"/>
      <c r="IQR64" s="255"/>
      <c r="IQS64" s="255"/>
      <c r="IQT64" s="255"/>
      <c r="IQU64" s="255"/>
      <c r="IQV64" s="255"/>
      <c r="IQW64" s="255"/>
      <c r="IQX64" s="255"/>
      <c r="IQY64" s="255"/>
      <c r="IQZ64" s="255"/>
      <c r="IRA64" s="255"/>
      <c r="IRB64" s="255"/>
      <c r="IRC64" s="255"/>
      <c r="IRD64" s="255"/>
      <c r="IRE64" s="255"/>
      <c r="IRF64" s="255"/>
      <c r="IRG64" s="255"/>
      <c r="IRH64" s="255"/>
      <c r="IRI64" s="255"/>
      <c r="IRJ64" s="255"/>
      <c r="IRK64" s="255"/>
      <c r="IRL64" s="255"/>
      <c r="IRM64" s="255"/>
      <c r="IRN64" s="255"/>
      <c r="IRO64" s="255"/>
      <c r="IRP64" s="255"/>
      <c r="IRQ64" s="255"/>
      <c r="IRR64" s="255"/>
      <c r="IRS64" s="255"/>
      <c r="IRT64" s="255"/>
      <c r="IRU64" s="255"/>
      <c r="IRV64" s="255"/>
      <c r="IRW64" s="255"/>
      <c r="IRX64" s="255"/>
      <c r="IRY64" s="255"/>
      <c r="IRZ64" s="255"/>
      <c r="ISA64" s="255"/>
      <c r="ISB64" s="255"/>
      <c r="ISC64" s="255"/>
      <c r="ISD64" s="255"/>
      <c r="ISE64" s="255"/>
      <c r="ISF64" s="255"/>
      <c r="ISG64" s="255"/>
      <c r="ISH64" s="255"/>
      <c r="ISI64" s="255"/>
      <c r="ISJ64" s="255"/>
      <c r="ISK64" s="255"/>
      <c r="ISL64" s="255"/>
      <c r="ISM64" s="255"/>
      <c r="ISN64" s="255"/>
      <c r="ISO64" s="255"/>
      <c r="ISP64" s="255"/>
      <c r="ISQ64" s="255"/>
      <c r="ISR64" s="255"/>
      <c r="ISS64" s="255"/>
      <c r="IST64" s="255"/>
      <c r="ISU64" s="255"/>
      <c r="ISV64" s="255"/>
      <c r="ISW64" s="255"/>
      <c r="ISX64" s="255"/>
      <c r="ISY64" s="255"/>
      <c r="ISZ64" s="255"/>
      <c r="ITA64" s="255"/>
      <c r="ITB64" s="255"/>
      <c r="ITC64" s="255"/>
      <c r="ITD64" s="255"/>
      <c r="ITE64" s="255"/>
      <c r="ITF64" s="255"/>
      <c r="ITG64" s="255"/>
      <c r="ITH64" s="255"/>
      <c r="ITI64" s="255"/>
      <c r="ITJ64" s="255"/>
      <c r="ITK64" s="255"/>
      <c r="ITL64" s="255"/>
      <c r="ITM64" s="255"/>
      <c r="ITN64" s="255"/>
      <c r="ITO64" s="255"/>
      <c r="ITP64" s="255"/>
      <c r="ITQ64" s="255"/>
      <c r="ITR64" s="255"/>
      <c r="ITS64" s="255"/>
      <c r="ITT64" s="255"/>
      <c r="ITU64" s="255"/>
      <c r="ITV64" s="255"/>
      <c r="ITW64" s="255"/>
      <c r="ITX64" s="255"/>
      <c r="ITY64" s="255"/>
      <c r="ITZ64" s="255"/>
      <c r="IUA64" s="255"/>
      <c r="IUB64" s="255"/>
      <c r="IUC64" s="255"/>
      <c r="IUD64" s="255"/>
      <c r="IUE64" s="255"/>
      <c r="IUF64" s="255"/>
      <c r="IUG64" s="255"/>
      <c r="IUH64" s="255"/>
      <c r="IUI64" s="255"/>
      <c r="IUJ64" s="255"/>
      <c r="IUK64" s="255"/>
      <c r="IUL64" s="255"/>
      <c r="IUM64" s="255"/>
      <c r="IUN64" s="255"/>
      <c r="IUO64" s="255"/>
      <c r="IUP64" s="255"/>
      <c r="IUQ64" s="255"/>
      <c r="IUR64" s="255"/>
      <c r="IUS64" s="255"/>
      <c r="IUT64" s="255"/>
      <c r="IUU64" s="255"/>
      <c r="IUV64" s="255"/>
      <c r="IUW64" s="255"/>
      <c r="IUX64" s="255"/>
      <c r="IUY64" s="255"/>
      <c r="IUZ64" s="255"/>
      <c r="IVA64" s="255"/>
      <c r="IVB64" s="255"/>
      <c r="IVC64" s="255"/>
      <c r="IVD64" s="255"/>
      <c r="IVE64" s="255"/>
      <c r="IVF64" s="255"/>
      <c r="IVG64" s="255"/>
      <c r="IVH64" s="255"/>
      <c r="IVI64" s="255"/>
      <c r="IVJ64" s="255"/>
      <c r="IVK64" s="255"/>
      <c r="IVL64" s="255"/>
      <c r="IVM64" s="255"/>
      <c r="IVN64" s="255"/>
      <c r="IVO64" s="255"/>
      <c r="IVP64" s="255"/>
      <c r="IVQ64" s="255"/>
      <c r="IVR64" s="255"/>
      <c r="IVS64" s="255"/>
      <c r="IVT64" s="255"/>
      <c r="IVU64" s="255"/>
      <c r="IVV64" s="255"/>
      <c r="IVW64" s="255"/>
      <c r="IVX64" s="255"/>
      <c r="IVY64" s="255"/>
      <c r="IVZ64" s="255"/>
      <c r="IWA64" s="255"/>
      <c r="IWB64" s="255"/>
      <c r="IWC64" s="255"/>
      <c r="IWD64" s="255"/>
      <c r="IWE64" s="255"/>
      <c r="IWF64" s="255"/>
      <c r="IWG64" s="255"/>
      <c r="IWH64" s="255"/>
      <c r="IWI64" s="255"/>
      <c r="IWJ64" s="255"/>
      <c r="IWK64" s="255"/>
      <c r="IWL64" s="255"/>
      <c r="IWM64" s="255"/>
      <c r="IWN64" s="255"/>
      <c r="IWO64" s="255"/>
      <c r="IWP64" s="255"/>
      <c r="IWQ64" s="255"/>
      <c r="IWR64" s="255"/>
      <c r="IWS64" s="255"/>
      <c r="IWT64" s="255"/>
      <c r="IWU64" s="255"/>
      <c r="IWV64" s="255"/>
      <c r="IWW64" s="255"/>
      <c r="IWX64" s="255"/>
      <c r="IWY64" s="255"/>
      <c r="IWZ64" s="255"/>
      <c r="IXA64" s="255"/>
      <c r="IXB64" s="255"/>
      <c r="IXC64" s="255"/>
      <c r="IXD64" s="255"/>
      <c r="IXE64" s="255"/>
      <c r="IXF64" s="255"/>
      <c r="IXG64" s="255"/>
      <c r="IXH64" s="255"/>
      <c r="IXI64" s="255"/>
      <c r="IXJ64" s="255"/>
      <c r="IXK64" s="255"/>
      <c r="IXL64" s="255"/>
      <c r="IXM64" s="255"/>
      <c r="IXN64" s="255"/>
      <c r="IXO64" s="255"/>
      <c r="IXP64" s="255"/>
      <c r="IXQ64" s="255"/>
      <c r="IXR64" s="255"/>
      <c r="IXS64" s="255"/>
      <c r="IXT64" s="255"/>
      <c r="IXU64" s="255"/>
      <c r="IXV64" s="255"/>
      <c r="IXW64" s="255"/>
      <c r="IXX64" s="255"/>
      <c r="IXY64" s="255"/>
      <c r="IXZ64" s="255"/>
      <c r="IYA64" s="255"/>
      <c r="IYB64" s="255"/>
      <c r="IYC64" s="255"/>
      <c r="IYD64" s="255"/>
      <c r="IYE64" s="255"/>
      <c r="IYF64" s="255"/>
      <c r="IYG64" s="255"/>
      <c r="IYH64" s="255"/>
      <c r="IYI64" s="255"/>
      <c r="IYJ64" s="255"/>
      <c r="IYK64" s="255"/>
      <c r="IYL64" s="255"/>
      <c r="IYM64" s="255"/>
      <c r="IYN64" s="255"/>
      <c r="IYO64" s="255"/>
      <c r="IYP64" s="255"/>
      <c r="IYQ64" s="255"/>
      <c r="IYR64" s="255"/>
      <c r="IYS64" s="255"/>
      <c r="IYT64" s="255"/>
      <c r="IYU64" s="255"/>
      <c r="IYV64" s="255"/>
      <c r="IYW64" s="255"/>
      <c r="IYX64" s="255"/>
      <c r="IYY64" s="255"/>
      <c r="IYZ64" s="255"/>
      <c r="IZA64" s="255"/>
      <c r="IZB64" s="255"/>
      <c r="IZC64" s="255"/>
      <c r="IZD64" s="255"/>
      <c r="IZE64" s="255"/>
      <c r="IZF64" s="255"/>
      <c r="IZG64" s="255"/>
      <c r="IZH64" s="255"/>
      <c r="IZI64" s="255"/>
      <c r="IZJ64" s="255"/>
      <c r="IZK64" s="255"/>
      <c r="IZL64" s="255"/>
      <c r="IZM64" s="255"/>
      <c r="IZN64" s="255"/>
      <c r="IZO64" s="255"/>
      <c r="IZP64" s="255"/>
      <c r="IZQ64" s="255"/>
      <c r="IZR64" s="255"/>
      <c r="IZS64" s="255"/>
      <c r="IZT64" s="255"/>
      <c r="IZU64" s="255"/>
      <c r="IZV64" s="255"/>
      <c r="IZW64" s="255"/>
      <c r="IZX64" s="255"/>
      <c r="IZY64" s="255"/>
      <c r="IZZ64" s="255"/>
      <c r="JAA64" s="255"/>
      <c r="JAB64" s="255"/>
      <c r="JAC64" s="255"/>
      <c r="JAD64" s="255"/>
      <c r="JAE64" s="255"/>
      <c r="JAF64" s="255"/>
      <c r="JAG64" s="255"/>
      <c r="JAH64" s="255"/>
      <c r="JAI64" s="255"/>
      <c r="JAJ64" s="255"/>
      <c r="JAK64" s="255"/>
      <c r="JAL64" s="255"/>
      <c r="JAM64" s="255"/>
      <c r="JAN64" s="255"/>
      <c r="JAO64" s="255"/>
      <c r="JAP64" s="255"/>
      <c r="JAQ64" s="255"/>
      <c r="JAR64" s="255"/>
      <c r="JAS64" s="255"/>
      <c r="JAT64" s="255"/>
      <c r="JAU64" s="255"/>
      <c r="JAV64" s="255"/>
      <c r="JAW64" s="255"/>
      <c r="JAX64" s="255"/>
      <c r="JAY64" s="255"/>
      <c r="JAZ64" s="255"/>
      <c r="JBA64" s="255"/>
      <c r="JBB64" s="255"/>
      <c r="JBC64" s="255"/>
      <c r="JBD64" s="255"/>
      <c r="JBE64" s="255"/>
      <c r="JBF64" s="255"/>
      <c r="JBG64" s="255"/>
      <c r="JBH64" s="255"/>
      <c r="JBI64" s="255"/>
      <c r="JBJ64" s="255"/>
      <c r="JBK64" s="255"/>
      <c r="JBL64" s="255"/>
      <c r="JBM64" s="255"/>
      <c r="JBN64" s="255"/>
      <c r="JBO64" s="255"/>
      <c r="JBP64" s="255"/>
      <c r="JBQ64" s="255"/>
      <c r="JBR64" s="255"/>
      <c r="JBS64" s="255"/>
      <c r="JBT64" s="255"/>
      <c r="JBU64" s="255"/>
      <c r="JBV64" s="255"/>
      <c r="JBW64" s="255"/>
      <c r="JBX64" s="255"/>
      <c r="JBY64" s="255"/>
      <c r="JBZ64" s="255"/>
      <c r="JCA64" s="255"/>
      <c r="JCB64" s="255"/>
      <c r="JCC64" s="255"/>
      <c r="JCD64" s="255"/>
      <c r="JCE64" s="255"/>
      <c r="JCF64" s="255"/>
      <c r="JCG64" s="255"/>
      <c r="JCH64" s="255"/>
      <c r="JCI64" s="255"/>
      <c r="JCJ64" s="255"/>
      <c r="JCK64" s="255"/>
      <c r="JCL64" s="255"/>
      <c r="JCM64" s="255"/>
      <c r="JCN64" s="255"/>
      <c r="JCO64" s="255"/>
      <c r="JCP64" s="255"/>
      <c r="JCQ64" s="255"/>
      <c r="JCR64" s="255"/>
      <c r="JCS64" s="255"/>
      <c r="JCT64" s="255"/>
      <c r="JCU64" s="255"/>
      <c r="JCV64" s="255"/>
      <c r="JCW64" s="255"/>
      <c r="JCX64" s="255"/>
      <c r="JCY64" s="255"/>
      <c r="JCZ64" s="255"/>
      <c r="JDA64" s="255"/>
      <c r="JDB64" s="255"/>
      <c r="JDC64" s="255"/>
      <c r="JDD64" s="255"/>
      <c r="JDE64" s="255"/>
      <c r="JDF64" s="255"/>
      <c r="JDG64" s="255"/>
      <c r="JDH64" s="255"/>
      <c r="JDI64" s="255"/>
      <c r="JDJ64" s="255"/>
      <c r="JDK64" s="255"/>
      <c r="JDL64" s="255"/>
      <c r="JDM64" s="255"/>
      <c r="JDN64" s="255"/>
      <c r="JDO64" s="255"/>
      <c r="JDP64" s="255"/>
      <c r="JDQ64" s="255"/>
      <c r="JDR64" s="255"/>
      <c r="JDS64" s="255"/>
      <c r="JDT64" s="255"/>
      <c r="JDU64" s="255"/>
      <c r="JDV64" s="255"/>
      <c r="JDW64" s="255"/>
      <c r="JDX64" s="255"/>
      <c r="JDY64" s="255"/>
      <c r="JDZ64" s="255"/>
      <c r="JEA64" s="255"/>
      <c r="JEB64" s="255"/>
      <c r="JEC64" s="255"/>
      <c r="JED64" s="255"/>
      <c r="JEE64" s="255"/>
      <c r="JEF64" s="255"/>
      <c r="JEG64" s="255"/>
      <c r="JEH64" s="255"/>
      <c r="JEI64" s="255"/>
      <c r="JEJ64" s="255"/>
      <c r="JEK64" s="255"/>
      <c r="JEL64" s="255"/>
      <c r="JEM64" s="255"/>
      <c r="JEN64" s="255"/>
      <c r="JEO64" s="255"/>
      <c r="JEP64" s="255"/>
      <c r="JEQ64" s="255"/>
      <c r="JER64" s="255"/>
      <c r="JES64" s="255"/>
      <c r="JET64" s="255"/>
      <c r="JEU64" s="255"/>
      <c r="JEV64" s="255"/>
      <c r="JEW64" s="255"/>
      <c r="JEX64" s="255"/>
      <c r="JEY64" s="255"/>
      <c r="JEZ64" s="255"/>
      <c r="JFA64" s="255"/>
      <c r="JFB64" s="255"/>
      <c r="JFC64" s="255"/>
      <c r="JFD64" s="255"/>
      <c r="JFE64" s="255"/>
      <c r="JFF64" s="255"/>
      <c r="JFG64" s="255"/>
      <c r="JFH64" s="255"/>
      <c r="JFI64" s="255"/>
      <c r="JFJ64" s="255"/>
      <c r="JFK64" s="255"/>
      <c r="JFL64" s="255"/>
      <c r="JFM64" s="255"/>
      <c r="JFN64" s="255"/>
      <c r="JFO64" s="255"/>
      <c r="JFP64" s="255"/>
      <c r="JFQ64" s="255"/>
      <c r="JFR64" s="255"/>
      <c r="JFS64" s="255"/>
      <c r="JFT64" s="255"/>
      <c r="JFU64" s="255"/>
      <c r="JFV64" s="255"/>
      <c r="JFW64" s="255"/>
      <c r="JFX64" s="255"/>
      <c r="JFY64" s="255"/>
      <c r="JFZ64" s="255"/>
      <c r="JGA64" s="255"/>
      <c r="JGB64" s="255"/>
      <c r="JGC64" s="255"/>
      <c r="JGD64" s="255"/>
      <c r="JGE64" s="255"/>
      <c r="JGF64" s="255"/>
      <c r="JGG64" s="255"/>
      <c r="JGH64" s="255"/>
      <c r="JGI64" s="255"/>
      <c r="JGJ64" s="255"/>
      <c r="JGK64" s="255"/>
      <c r="JGL64" s="255"/>
      <c r="JGM64" s="255"/>
      <c r="JGN64" s="255"/>
      <c r="JGO64" s="255"/>
      <c r="JGP64" s="255"/>
      <c r="JGQ64" s="255"/>
      <c r="JGR64" s="255"/>
      <c r="JGS64" s="255"/>
      <c r="JGT64" s="255"/>
      <c r="JGU64" s="255"/>
      <c r="JGV64" s="255"/>
      <c r="JGW64" s="255"/>
      <c r="JGX64" s="255"/>
      <c r="JGY64" s="255"/>
      <c r="JGZ64" s="255"/>
      <c r="JHA64" s="255"/>
      <c r="JHB64" s="255"/>
      <c r="JHC64" s="255"/>
      <c r="JHD64" s="255"/>
      <c r="JHE64" s="255"/>
      <c r="JHF64" s="255"/>
      <c r="JHG64" s="255"/>
      <c r="JHH64" s="255"/>
      <c r="JHI64" s="255"/>
      <c r="JHJ64" s="255"/>
      <c r="JHK64" s="255"/>
      <c r="JHL64" s="255"/>
      <c r="JHM64" s="255"/>
      <c r="JHN64" s="255"/>
      <c r="JHO64" s="255"/>
      <c r="JHP64" s="255"/>
      <c r="JHQ64" s="255"/>
      <c r="JHR64" s="255"/>
      <c r="JHS64" s="255"/>
      <c r="JHT64" s="255"/>
      <c r="JHU64" s="255"/>
      <c r="JHV64" s="255"/>
      <c r="JHW64" s="255"/>
      <c r="JHX64" s="255"/>
      <c r="JHY64" s="255"/>
      <c r="JHZ64" s="255"/>
      <c r="JIA64" s="255"/>
      <c r="JIB64" s="255"/>
      <c r="JIC64" s="255"/>
      <c r="JID64" s="255"/>
      <c r="JIE64" s="255"/>
      <c r="JIF64" s="255"/>
      <c r="JIG64" s="255"/>
      <c r="JIH64" s="255"/>
      <c r="JII64" s="255"/>
      <c r="JIJ64" s="255"/>
      <c r="JIK64" s="255"/>
      <c r="JIL64" s="255"/>
      <c r="JIM64" s="255"/>
      <c r="JIN64" s="255"/>
      <c r="JIO64" s="255"/>
      <c r="JIP64" s="255"/>
      <c r="JIQ64" s="255"/>
      <c r="JIR64" s="255"/>
      <c r="JIS64" s="255"/>
      <c r="JIT64" s="255"/>
      <c r="JIU64" s="255"/>
      <c r="JIV64" s="255"/>
      <c r="JIW64" s="255"/>
      <c r="JIX64" s="255"/>
      <c r="JIY64" s="255"/>
      <c r="JIZ64" s="255"/>
      <c r="JJA64" s="255"/>
      <c r="JJB64" s="255"/>
      <c r="JJC64" s="255"/>
      <c r="JJD64" s="255"/>
      <c r="JJE64" s="255"/>
      <c r="JJF64" s="255"/>
      <c r="JJG64" s="255"/>
      <c r="JJH64" s="255"/>
      <c r="JJI64" s="255"/>
      <c r="JJJ64" s="255"/>
      <c r="JJK64" s="255"/>
      <c r="JJL64" s="255"/>
      <c r="JJM64" s="255"/>
      <c r="JJN64" s="255"/>
      <c r="JJO64" s="255"/>
      <c r="JJP64" s="255"/>
      <c r="JJQ64" s="255"/>
      <c r="JJR64" s="255"/>
      <c r="JJS64" s="255"/>
      <c r="JJT64" s="255"/>
      <c r="JJU64" s="255"/>
      <c r="JJV64" s="255"/>
      <c r="JJW64" s="255"/>
      <c r="JJX64" s="255"/>
      <c r="JJY64" s="255"/>
      <c r="JJZ64" s="255"/>
      <c r="JKA64" s="255"/>
      <c r="JKB64" s="255"/>
      <c r="JKC64" s="255"/>
      <c r="JKD64" s="255"/>
      <c r="JKE64" s="255"/>
      <c r="JKF64" s="255"/>
      <c r="JKG64" s="255"/>
      <c r="JKH64" s="255"/>
      <c r="JKI64" s="255"/>
      <c r="JKJ64" s="255"/>
      <c r="JKK64" s="255"/>
      <c r="JKL64" s="255"/>
      <c r="JKM64" s="255"/>
      <c r="JKN64" s="255"/>
      <c r="JKO64" s="255"/>
      <c r="JKP64" s="255"/>
      <c r="JKQ64" s="255"/>
      <c r="JKR64" s="255"/>
      <c r="JKS64" s="255"/>
      <c r="JKT64" s="255"/>
      <c r="JKU64" s="255"/>
      <c r="JKV64" s="255"/>
      <c r="JKW64" s="255"/>
      <c r="JKX64" s="255"/>
      <c r="JKY64" s="255"/>
      <c r="JKZ64" s="255"/>
      <c r="JLA64" s="255"/>
      <c r="JLB64" s="255"/>
      <c r="JLC64" s="255"/>
      <c r="JLD64" s="255"/>
      <c r="JLE64" s="255"/>
      <c r="JLF64" s="255"/>
      <c r="JLG64" s="255"/>
      <c r="JLH64" s="255"/>
      <c r="JLI64" s="255"/>
      <c r="JLJ64" s="255"/>
      <c r="JLK64" s="255"/>
      <c r="JLL64" s="255"/>
      <c r="JLM64" s="255"/>
      <c r="JLN64" s="255"/>
      <c r="JLO64" s="255"/>
      <c r="JLP64" s="255"/>
      <c r="JLQ64" s="255"/>
      <c r="JLR64" s="255"/>
      <c r="JLS64" s="255"/>
      <c r="JLT64" s="255"/>
      <c r="JLU64" s="255"/>
      <c r="JLV64" s="255"/>
      <c r="JLW64" s="255"/>
      <c r="JLX64" s="255"/>
      <c r="JLY64" s="255"/>
      <c r="JLZ64" s="255"/>
      <c r="JMA64" s="255"/>
      <c r="JMB64" s="255"/>
      <c r="JMC64" s="255"/>
      <c r="JMD64" s="255"/>
      <c r="JME64" s="255"/>
      <c r="JMF64" s="255"/>
      <c r="JMG64" s="255"/>
      <c r="JMH64" s="255"/>
      <c r="JMI64" s="255"/>
      <c r="JMJ64" s="255"/>
      <c r="JMK64" s="255"/>
      <c r="JML64" s="255"/>
      <c r="JMM64" s="255"/>
      <c r="JMN64" s="255"/>
      <c r="JMO64" s="255"/>
      <c r="JMP64" s="255"/>
      <c r="JMQ64" s="255"/>
      <c r="JMR64" s="255"/>
      <c r="JMS64" s="255"/>
      <c r="JMT64" s="255"/>
      <c r="JMU64" s="255"/>
      <c r="JMV64" s="255"/>
      <c r="JMW64" s="255"/>
      <c r="JMX64" s="255"/>
      <c r="JMY64" s="255"/>
      <c r="JMZ64" s="255"/>
      <c r="JNA64" s="255"/>
      <c r="JNB64" s="255"/>
      <c r="JNC64" s="255"/>
      <c r="JND64" s="255"/>
      <c r="JNE64" s="255"/>
      <c r="JNF64" s="255"/>
      <c r="JNG64" s="255"/>
      <c r="JNH64" s="255"/>
      <c r="JNI64" s="255"/>
      <c r="JNJ64" s="255"/>
      <c r="JNK64" s="255"/>
      <c r="JNL64" s="255"/>
      <c r="JNM64" s="255"/>
      <c r="JNN64" s="255"/>
      <c r="JNO64" s="255"/>
      <c r="JNP64" s="255"/>
      <c r="JNQ64" s="255"/>
      <c r="JNR64" s="255"/>
      <c r="JNS64" s="255"/>
      <c r="JNT64" s="255"/>
      <c r="JNU64" s="255"/>
      <c r="JNV64" s="255"/>
      <c r="JNW64" s="255"/>
      <c r="JNX64" s="255"/>
      <c r="JNY64" s="255"/>
      <c r="JNZ64" s="255"/>
      <c r="JOA64" s="255"/>
      <c r="JOB64" s="255"/>
      <c r="JOC64" s="255"/>
      <c r="JOD64" s="255"/>
      <c r="JOE64" s="255"/>
      <c r="JOF64" s="255"/>
      <c r="JOG64" s="255"/>
      <c r="JOH64" s="255"/>
      <c r="JOI64" s="255"/>
      <c r="JOJ64" s="255"/>
      <c r="JOK64" s="255"/>
      <c r="JOL64" s="255"/>
      <c r="JOM64" s="255"/>
      <c r="JON64" s="255"/>
      <c r="JOO64" s="255"/>
      <c r="JOP64" s="255"/>
      <c r="JOQ64" s="255"/>
      <c r="JOR64" s="255"/>
      <c r="JOS64" s="255"/>
      <c r="JOT64" s="255"/>
      <c r="JOU64" s="255"/>
      <c r="JOV64" s="255"/>
      <c r="JOW64" s="255"/>
      <c r="JOX64" s="255"/>
      <c r="JOY64" s="255"/>
      <c r="JOZ64" s="255"/>
      <c r="JPA64" s="255"/>
      <c r="JPB64" s="255"/>
      <c r="JPC64" s="255"/>
      <c r="JPD64" s="255"/>
      <c r="JPE64" s="255"/>
      <c r="JPF64" s="255"/>
      <c r="JPG64" s="255"/>
      <c r="JPH64" s="255"/>
      <c r="JPI64" s="255"/>
      <c r="JPJ64" s="255"/>
      <c r="JPK64" s="255"/>
      <c r="JPL64" s="255"/>
      <c r="JPM64" s="255"/>
      <c r="JPN64" s="255"/>
      <c r="JPO64" s="255"/>
      <c r="JPP64" s="255"/>
      <c r="JPQ64" s="255"/>
      <c r="JPR64" s="255"/>
      <c r="JPS64" s="255"/>
      <c r="JPT64" s="255"/>
      <c r="JPU64" s="255"/>
      <c r="JPV64" s="255"/>
      <c r="JPW64" s="255"/>
      <c r="JPX64" s="255"/>
      <c r="JPY64" s="255"/>
      <c r="JPZ64" s="255"/>
      <c r="JQA64" s="255"/>
      <c r="JQB64" s="255"/>
      <c r="JQC64" s="255"/>
      <c r="JQD64" s="255"/>
      <c r="JQE64" s="255"/>
      <c r="JQF64" s="255"/>
      <c r="JQG64" s="255"/>
      <c r="JQH64" s="255"/>
      <c r="JQI64" s="255"/>
      <c r="JQJ64" s="255"/>
      <c r="JQK64" s="255"/>
      <c r="JQL64" s="255"/>
      <c r="JQM64" s="255"/>
      <c r="JQN64" s="255"/>
      <c r="JQO64" s="255"/>
      <c r="JQP64" s="255"/>
      <c r="JQQ64" s="255"/>
      <c r="JQR64" s="255"/>
      <c r="JQS64" s="255"/>
      <c r="JQT64" s="255"/>
      <c r="JQU64" s="255"/>
      <c r="JQV64" s="255"/>
      <c r="JQW64" s="255"/>
      <c r="JQX64" s="255"/>
      <c r="JQY64" s="255"/>
      <c r="JQZ64" s="255"/>
      <c r="JRA64" s="255"/>
      <c r="JRB64" s="255"/>
      <c r="JRC64" s="255"/>
      <c r="JRD64" s="255"/>
      <c r="JRE64" s="255"/>
      <c r="JRF64" s="255"/>
      <c r="JRG64" s="255"/>
      <c r="JRH64" s="255"/>
      <c r="JRI64" s="255"/>
      <c r="JRJ64" s="255"/>
      <c r="JRK64" s="255"/>
      <c r="JRL64" s="255"/>
      <c r="JRM64" s="255"/>
      <c r="JRN64" s="255"/>
      <c r="JRO64" s="255"/>
      <c r="JRP64" s="255"/>
      <c r="JRQ64" s="255"/>
      <c r="JRR64" s="255"/>
      <c r="JRS64" s="255"/>
      <c r="JRT64" s="255"/>
      <c r="JRU64" s="255"/>
      <c r="JRV64" s="255"/>
      <c r="JRW64" s="255"/>
      <c r="JRX64" s="255"/>
      <c r="JRY64" s="255"/>
      <c r="JRZ64" s="255"/>
      <c r="JSA64" s="255"/>
      <c r="JSB64" s="255"/>
      <c r="JSC64" s="255"/>
      <c r="JSD64" s="255"/>
      <c r="JSE64" s="255"/>
      <c r="JSF64" s="255"/>
      <c r="JSG64" s="255"/>
      <c r="JSH64" s="255"/>
      <c r="JSI64" s="255"/>
      <c r="JSJ64" s="255"/>
      <c r="JSK64" s="255"/>
      <c r="JSL64" s="255"/>
      <c r="JSM64" s="255"/>
      <c r="JSN64" s="255"/>
      <c r="JSO64" s="255"/>
      <c r="JSP64" s="255"/>
      <c r="JSQ64" s="255"/>
      <c r="JSR64" s="255"/>
      <c r="JSS64" s="255"/>
      <c r="JST64" s="255"/>
      <c r="JSU64" s="255"/>
      <c r="JSV64" s="255"/>
      <c r="JSW64" s="255"/>
      <c r="JSX64" s="255"/>
      <c r="JSY64" s="255"/>
      <c r="JSZ64" s="255"/>
      <c r="JTA64" s="255"/>
      <c r="JTB64" s="255"/>
      <c r="JTC64" s="255"/>
      <c r="JTD64" s="255"/>
      <c r="JTE64" s="255"/>
      <c r="JTF64" s="255"/>
      <c r="JTG64" s="255"/>
      <c r="JTH64" s="255"/>
      <c r="JTI64" s="255"/>
      <c r="JTJ64" s="255"/>
      <c r="JTK64" s="255"/>
      <c r="JTL64" s="255"/>
      <c r="JTM64" s="255"/>
      <c r="JTN64" s="255"/>
      <c r="JTO64" s="255"/>
      <c r="JTP64" s="255"/>
      <c r="JTQ64" s="255"/>
      <c r="JTR64" s="255"/>
      <c r="JTS64" s="255"/>
      <c r="JTT64" s="255"/>
      <c r="JTU64" s="255"/>
      <c r="JTV64" s="255"/>
      <c r="JTW64" s="255"/>
      <c r="JTX64" s="255"/>
      <c r="JTY64" s="255"/>
      <c r="JTZ64" s="255"/>
      <c r="JUA64" s="255"/>
      <c r="JUB64" s="255"/>
      <c r="JUC64" s="255"/>
      <c r="JUD64" s="255"/>
      <c r="JUE64" s="255"/>
      <c r="JUF64" s="255"/>
      <c r="JUG64" s="255"/>
      <c r="JUH64" s="255"/>
      <c r="JUI64" s="255"/>
      <c r="JUJ64" s="255"/>
      <c r="JUK64" s="255"/>
      <c r="JUL64" s="255"/>
      <c r="JUM64" s="255"/>
      <c r="JUN64" s="255"/>
      <c r="JUO64" s="255"/>
      <c r="JUP64" s="255"/>
      <c r="JUQ64" s="255"/>
      <c r="JUR64" s="255"/>
      <c r="JUS64" s="255"/>
      <c r="JUT64" s="255"/>
      <c r="JUU64" s="255"/>
      <c r="JUV64" s="255"/>
      <c r="JUW64" s="255"/>
      <c r="JUX64" s="255"/>
      <c r="JUY64" s="255"/>
      <c r="JUZ64" s="255"/>
      <c r="JVA64" s="255"/>
      <c r="JVB64" s="255"/>
      <c r="JVC64" s="255"/>
      <c r="JVD64" s="255"/>
      <c r="JVE64" s="255"/>
      <c r="JVF64" s="255"/>
      <c r="JVG64" s="255"/>
      <c r="JVH64" s="255"/>
      <c r="JVI64" s="255"/>
      <c r="JVJ64" s="255"/>
      <c r="JVK64" s="255"/>
      <c r="JVL64" s="255"/>
      <c r="JVM64" s="255"/>
      <c r="JVN64" s="255"/>
      <c r="JVO64" s="255"/>
      <c r="JVP64" s="255"/>
      <c r="JVQ64" s="255"/>
      <c r="JVR64" s="255"/>
      <c r="JVS64" s="255"/>
      <c r="JVT64" s="255"/>
      <c r="JVU64" s="255"/>
      <c r="JVV64" s="255"/>
      <c r="JVW64" s="255"/>
      <c r="JVX64" s="255"/>
      <c r="JVY64" s="255"/>
      <c r="JVZ64" s="255"/>
      <c r="JWA64" s="255"/>
      <c r="JWB64" s="255"/>
      <c r="JWC64" s="255"/>
      <c r="JWD64" s="255"/>
      <c r="JWE64" s="255"/>
      <c r="JWF64" s="255"/>
      <c r="JWG64" s="255"/>
      <c r="JWH64" s="255"/>
      <c r="JWI64" s="255"/>
      <c r="JWJ64" s="255"/>
      <c r="JWK64" s="255"/>
      <c r="JWL64" s="255"/>
      <c r="JWM64" s="255"/>
      <c r="JWN64" s="255"/>
      <c r="JWO64" s="255"/>
      <c r="JWP64" s="255"/>
      <c r="JWQ64" s="255"/>
      <c r="JWR64" s="255"/>
      <c r="JWS64" s="255"/>
      <c r="JWT64" s="255"/>
      <c r="JWU64" s="255"/>
      <c r="JWV64" s="255"/>
      <c r="JWW64" s="255"/>
      <c r="JWX64" s="255"/>
      <c r="JWY64" s="255"/>
      <c r="JWZ64" s="255"/>
      <c r="JXA64" s="255"/>
      <c r="JXB64" s="255"/>
      <c r="JXC64" s="255"/>
      <c r="JXD64" s="255"/>
      <c r="JXE64" s="255"/>
      <c r="JXF64" s="255"/>
      <c r="JXG64" s="255"/>
      <c r="JXH64" s="255"/>
      <c r="JXI64" s="255"/>
      <c r="JXJ64" s="255"/>
      <c r="JXK64" s="255"/>
      <c r="JXL64" s="255"/>
      <c r="JXM64" s="255"/>
      <c r="JXN64" s="255"/>
      <c r="JXO64" s="255"/>
      <c r="JXP64" s="255"/>
      <c r="JXQ64" s="255"/>
      <c r="JXR64" s="255"/>
      <c r="JXS64" s="255"/>
      <c r="JXT64" s="255"/>
      <c r="JXU64" s="255"/>
      <c r="JXV64" s="255"/>
      <c r="JXW64" s="255"/>
      <c r="JXX64" s="255"/>
      <c r="JXY64" s="255"/>
      <c r="JXZ64" s="255"/>
      <c r="JYA64" s="255"/>
      <c r="JYB64" s="255"/>
      <c r="JYC64" s="255"/>
      <c r="JYD64" s="255"/>
      <c r="JYE64" s="255"/>
      <c r="JYF64" s="255"/>
      <c r="JYG64" s="255"/>
      <c r="JYH64" s="255"/>
      <c r="JYI64" s="255"/>
      <c r="JYJ64" s="255"/>
      <c r="JYK64" s="255"/>
      <c r="JYL64" s="255"/>
      <c r="JYM64" s="255"/>
      <c r="JYN64" s="255"/>
      <c r="JYO64" s="255"/>
      <c r="JYP64" s="255"/>
      <c r="JYQ64" s="255"/>
      <c r="JYR64" s="255"/>
      <c r="JYS64" s="255"/>
      <c r="JYT64" s="255"/>
      <c r="JYU64" s="255"/>
      <c r="JYV64" s="255"/>
      <c r="JYW64" s="255"/>
      <c r="JYX64" s="255"/>
      <c r="JYY64" s="255"/>
      <c r="JYZ64" s="255"/>
      <c r="JZA64" s="255"/>
      <c r="JZB64" s="255"/>
      <c r="JZC64" s="255"/>
      <c r="JZD64" s="255"/>
      <c r="JZE64" s="255"/>
      <c r="JZF64" s="255"/>
      <c r="JZG64" s="255"/>
      <c r="JZH64" s="255"/>
      <c r="JZI64" s="255"/>
      <c r="JZJ64" s="255"/>
      <c r="JZK64" s="255"/>
      <c r="JZL64" s="255"/>
      <c r="JZM64" s="255"/>
      <c r="JZN64" s="255"/>
      <c r="JZO64" s="255"/>
      <c r="JZP64" s="255"/>
      <c r="JZQ64" s="255"/>
      <c r="JZR64" s="255"/>
      <c r="JZS64" s="255"/>
      <c r="JZT64" s="255"/>
      <c r="JZU64" s="255"/>
      <c r="JZV64" s="255"/>
      <c r="JZW64" s="255"/>
      <c r="JZX64" s="255"/>
      <c r="JZY64" s="255"/>
      <c r="JZZ64" s="255"/>
      <c r="KAA64" s="255"/>
      <c r="KAB64" s="255"/>
      <c r="KAC64" s="255"/>
      <c r="KAD64" s="255"/>
      <c r="KAE64" s="255"/>
      <c r="KAF64" s="255"/>
      <c r="KAG64" s="255"/>
      <c r="KAH64" s="255"/>
      <c r="KAI64" s="255"/>
      <c r="KAJ64" s="255"/>
      <c r="KAK64" s="255"/>
      <c r="KAL64" s="255"/>
      <c r="KAM64" s="255"/>
      <c r="KAN64" s="255"/>
      <c r="KAO64" s="255"/>
      <c r="KAP64" s="255"/>
      <c r="KAQ64" s="255"/>
      <c r="KAR64" s="255"/>
      <c r="KAS64" s="255"/>
      <c r="KAT64" s="255"/>
      <c r="KAU64" s="255"/>
      <c r="KAV64" s="255"/>
      <c r="KAW64" s="255"/>
      <c r="KAX64" s="255"/>
      <c r="KAY64" s="255"/>
      <c r="KAZ64" s="255"/>
      <c r="KBA64" s="255"/>
      <c r="KBB64" s="255"/>
      <c r="KBC64" s="255"/>
      <c r="KBD64" s="255"/>
      <c r="KBE64" s="255"/>
      <c r="KBF64" s="255"/>
      <c r="KBG64" s="255"/>
      <c r="KBH64" s="255"/>
      <c r="KBI64" s="255"/>
      <c r="KBJ64" s="255"/>
      <c r="KBK64" s="255"/>
      <c r="KBL64" s="255"/>
      <c r="KBM64" s="255"/>
      <c r="KBN64" s="255"/>
      <c r="KBO64" s="255"/>
      <c r="KBP64" s="255"/>
      <c r="KBQ64" s="255"/>
      <c r="KBR64" s="255"/>
      <c r="KBS64" s="255"/>
      <c r="KBT64" s="255"/>
      <c r="KBU64" s="255"/>
      <c r="KBV64" s="255"/>
      <c r="KBW64" s="255"/>
      <c r="KBX64" s="255"/>
      <c r="KBY64" s="255"/>
      <c r="KBZ64" s="255"/>
      <c r="KCA64" s="255"/>
      <c r="KCB64" s="255"/>
      <c r="KCC64" s="255"/>
      <c r="KCD64" s="255"/>
      <c r="KCE64" s="255"/>
      <c r="KCF64" s="255"/>
      <c r="KCG64" s="255"/>
      <c r="KCH64" s="255"/>
      <c r="KCI64" s="255"/>
      <c r="KCJ64" s="255"/>
      <c r="KCK64" s="255"/>
      <c r="KCL64" s="255"/>
      <c r="KCM64" s="255"/>
      <c r="KCN64" s="255"/>
      <c r="KCO64" s="255"/>
      <c r="KCP64" s="255"/>
      <c r="KCQ64" s="255"/>
      <c r="KCR64" s="255"/>
      <c r="KCS64" s="255"/>
      <c r="KCT64" s="255"/>
      <c r="KCU64" s="255"/>
      <c r="KCV64" s="255"/>
      <c r="KCW64" s="255"/>
      <c r="KCX64" s="255"/>
      <c r="KCY64" s="255"/>
      <c r="KCZ64" s="255"/>
      <c r="KDA64" s="255"/>
      <c r="KDB64" s="255"/>
      <c r="KDC64" s="255"/>
      <c r="KDD64" s="255"/>
      <c r="KDE64" s="255"/>
      <c r="KDF64" s="255"/>
      <c r="KDG64" s="255"/>
      <c r="KDH64" s="255"/>
      <c r="KDI64" s="255"/>
      <c r="KDJ64" s="255"/>
      <c r="KDK64" s="255"/>
      <c r="KDL64" s="255"/>
      <c r="KDM64" s="255"/>
      <c r="KDN64" s="255"/>
      <c r="KDO64" s="255"/>
      <c r="KDP64" s="255"/>
      <c r="KDQ64" s="255"/>
      <c r="KDR64" s="255"/>
      <c r="KDS64" s="255"/>
      <c r="KDT64" s="255"/>
      <c r="KDU64" s="255"/>
      <c r="KDV64" s="255"/>
      <c r="KDW64" s="255"/>
      <c r="KDX64" s="255"/>
      <c r="KDY64" s="255"/>
      <c r="KDZ64" s="255"/>
      <c r="KEA64" s="255"/>
      <c r="KEB64" s="255"/>
      <c r="KEC64" s="255"/>
      <c r="KED64" s="255"/>
      <c r="KEE64" s="255"/>
      <c r="KEF64" s="255"/>
      <c r="KEG64" s="255"/>
      <c r="KEH64" s="255"/>
      <c r="KEI64" s="255"/>
      <c r="KEJ64" s="255"/>
      <c r="KEK64" s="255"/>
      <c r="KEL64" s="255"/>
      <c r="KEM64" s="255"/>
      <c r="KEN64" s="255"/>
      <c r="KEO64" s="255"/>
      <c r="KEP64" s="255"/>
      <c r="KEQ64" s="255"/>
      <c r="KER64" s="255"/>
      <c r="KES64" s="255"/>
      <c r="KET64" s="255"/>
      <c r="KEU64" s="255"/>
      <c r="KEV64" s="255"/>
      <c r="KEW64" s="255"/>
      <c r="KEX64" s="255"/>
      <c r="KEY64" s="255"/>
      <c r="KEZ64" s="255"/>
      <c r="KFA64" s="255"/>
      <c r="KFB64" s="255"/>
      <c r="KFC64" s="255"/>
      <c r="KFD64" s="255"/>
      <c r="KFE64" s="255"/>
      <c r="KFF64" s="255"/>
      <c r="KFG64" s="255"/>
      <c r="KFH64" s="255"/>
      <c r="KFI64" s="255"/>
      <c r="KFJ64" s="255"/>
      <c r="KFK64" s="255"/>
      <c r="KFL64" s="255"/>
      <c r="KFM64" s="255"/>
      <c r="KFN64" s="255"/>
      <c r="KFO64" s="255"/>
      <c r="KFP64" s="255"/>
      <c r="KFQ64" s="255"/>
      <c r="KFR64" s="255"/>
      <c r="KFS64" s="255"/>
      <c r="KFT64" s="255"/>
      <c r="KFU64" s="255"/>
      <c r="KFV64" s="255"/>
      <c r="KFW64" s="255"/>
      <c r="KFX64" s="255"/>
      <c r="KFY64" s="255"/>
      <c r="KFZ64" s="255"/>
      <c r="KGA64" s="255"/>
      <c r="KGB64" s="255"/>
      <c r="KGC64" s="255"/>
      <c r="KGD64" s="255"/>
      <c r="KGE64" s="255"/>
      <c r="KGF64" s="255"/>
      <c r="KGG64" s="255"/>
      <c r="KGH64" s="255"/>
      <c r="KGI64" s="255"/>
      <c r="KGJ64" s="255"/>
      <c r="KGK64" s="255"/>
      <c r="KGL64" s="255"/>
      <c r="KGM64" s="255"/>
      <c r="KGN64" s="255"/>
      <c r="KGO64" s="255"/>
      <c r="KGP64" s="255"/>
      <c r="KGQ64" s="255"/>
      <c r="KGR64" s="255"/>
      <c r="KGS64" s="255"/>
      <c r="KGT64" s="255"/>
      <c r="KGU64" s="255"/>
      <c r="KGV64" s="255"/>
      <c r="KGW64" s="255"/>
      <c r="KGX64" s="255"/>
      <c r="KGY64" s="255"/>
      <c r="KGZ64" s="255"/>
      <c r="KHA64" s="255"/>
      <c r="KHB64" s="255"/>
      <c r="KHC64" s="255"/>
      <c r="KHD64" s="255"/>
      <c r="KHE64" s="255"/>
      <c r="KHF64" s="255"/>
      <c r="KHG64" s="255"/>
      <c r="KHH64" s="255"/>
      <c r="KHI64" s="255"/>
      <c r="KHJ64" s="255"/>
      <c r="KHK64" s="255"/>
      <c r="KHL64" s="255"/>
      <c r="KHM64" s="255"/>
      <c r="KHN64" s="255"/>
      <c r="KHO64" s="255"/>
      <c r="KHP64" s="255"/>
      <c r="KHQ64" s="255"/>
      <c r="KHR64" s="255"/>
      <c r="KHS64" s="255"/>
      <c r="KHT64" s="255"/>
      <c r="KHU64" s="255"/>
      <c r="KHV64" s="255"/>
      <c r="KHW64" s="255"/>
      <c r="KHX64" s="255"/>
      <c r="KHY64" s="255"/>
      <c r="KHZ64" s="255"/>
      <c r="KIA64" s="255"/>
      <c r="KIB64" s="255"/>
      <c r="KIC64" s="255"/>
      <c r="KID64" s="255"/>
      <c r="KIE64" s="255"/>
      <c r="KIF64" s="255"/>
      <c r="KIG64" s="255"/>
      <c r="KIH64" s="255"/>
      <c r="KII64" s="255"/>
      <c r="KIJ64" s="255"/>
      <c r="KIK64" s="255"/>
      <c r="KIL64" s="255"/>
      <c r="KIM64" s="255"/>
      <c r="KIN64" s="255"/>
      <c r="KIO64" s="255"/>
      <c r="KIP64" s="255"/>
      <c r="KIQ64" s="255"/>
      <c r="KIR64" s="255"/>
      <c r="KIS64" s="255"/>
      <c r="KIT64" s="255"/>
      <c r="KIU64" s="255"/>
      <c r="KIV64" s="255"/>
      <c r="KIW64" s="255"/>
      <c r="KIX64" s="255"/>
      <c r="KIY64" s="255"/>
      <c r="KIZ64" s="255"/>
      <c r="KJA64" s="255"/>
      <c r="KJB64" s="255"/>
      <c r="KJC64" s="255"/>
      <c r="KJD64" s="255"/>
      <c r="KJE64" s="255"/>
      <c r="KJF64" s="255"/>
      <c r="KJG64" s="255"/>
      <c r="KJH64" s="255"/>
      <c r="KJI64" s="255"/>
      <c r="KJJ64" s="255"/>
      <c r="KJK64" s="255"/>
      <c r="KJL64" s="255"/>
      <c r="KJM64" s="255"/>
      <c r="KJN64" s="255"/>
      <c r="KJO64" s="255"/>
      <c r="KJP64" s="255"/>
      <c r="KJQ64" s="255"/>
      <c r="KJR64" s="255"/>
      <c r="KJS64" s="255"/>
      <c r="KJT64" s="255"/>
      <c r="KJU64" s="255"/>
      <c r="KJV64" s="255"/>
      <c r="KJW64" s="255"/>
      <c r="KJX64" s="255"/>
      <c r="KJY64" s="255"/>
      <c r="KJZ64" s="255"/>
      <c r="KKA64" s="255"/>
      <c r="KKB64" s="255"/>
      <c r="KKC64" s="255"/>
      <c r="KKD64" s="255"/>
      <c r="KKE64" s="255"/>
      <c r="KKF64" s="255"/>
      <c r="KKG64" s="255"/>
      <c r="KKH64" s="255"/>
      <c r="KKI64" s="255"/>
      <c r="KKJ64" s="255"/>
      <c r="KKK64" s="255"/>
      <c r="KKL64" s="255"/>
      <c r="KKM64" s="255"/>
      <c r="KKN64" s="255"/>
      <c r="KKO64" s="255"/>
      <c r="KKP64" s="255"/>
      <c r="KKQ64" s="255"/>
      <c r="KKR64" s="255"/>
      <c r="KKS64" s="255"/>
      <c r="KKT64" s="255"/>
      <c r="KKU64" s="255"/>
      <c r="KKV64" s="255"/>
      <c r="KKW64" s="255"/>
      <c r="KKX64" s="255"/>
      <c r="KKY64" s="255"/>
      <c r="KKZ64" s="255"/>
      <c r="KLA64" s="255"/>
      <c r="KLB64" s="255"/>
      <c r="KLC64" s="255"/>
      <c r="KLD64" s="255"/>
      <c r="KLE64" s="255"/>
      <c r="KLF64" s="255"/>
      <c r="KLG64" s="255"/>
      <c r="KLH64" s="255"/>
      <c r="KLI64" s="255"/>
      <c r="KLJ64" s="255"/>
      <c r="KLK64" s="255"/>
      <c r="KLL64" s="255"/>
      <c r="KLM64" s="255"/>
      <c r="KLN64" s="255"/>
      <c r="KLO64" s="255"/>
      <c r="KLP64" s="255"/>
      <c r="KLQ64" s="255"/>
      <c r="KLR64" s="255"/>
      <c r="KLS64" s="255"/>
      <c r="KLT64" s="255"/>
      <c r="KLU64" s="255"/>
      <c r="KLV64" s="255"/>
      <c r="KLW64" s="255"/>
      <c r="KLX64" s="255"/>
      <c r="KLY64" s="255"/>
      <c r="KLZ64" s="255"/>
      <c r="KMA64" s="255"/>
      <c r="KMB64" s="255"/>
      <c r="KMC64" s="255"/>
      <c r="KMD64" s="255"/>
      <c r="KME64" s="255"/>
      <c r="KMF64" s="255"/>
      <c r="KMG64" s="255"/>
      <c r="KMH64" s="255"/>
      <c r="KMI64" s="255"/>
      <c r="KMJ64" s="255"/>
      <c r="KMK64" s="255"/>
      <c r="KML64" s="255"/>
      <c r="KMM64" s="255"/>
      <c r="KMN64" s="255"/>
      <c r="KMO64" s="255"/>
      <c r="KMP64" s="255"/>
      <c r="KMQ64" s="255"/>
      <c r="KMR64" s="255"/>
      <c r="KMS64" s="255"/>
      <c r="KMT64" s="255"/>
      <c r="KMU64" s="255"/>
      <c r="KMV64" s="255"/>
      <c r="KMW64" s="255"/>
      <c r="KMX64" s="255"/>
      <c r="KMY64" s="255"/>
      <c r="KMZ64" s="255"/>
      <c r="KNA64" s="255"/>
      <c r="KNB64" s="255"/>
      <c r="KNC64" s="255"/>
      <c r="KND64" s="255"/>
      <c r="KNE64" s="255"/>
      <c r="KNF64" s="255"/>
      <c r="KNG64" s="255"/>
      <c r="KNH64" s="255"/>
      <c r="KNI64" s="255"/>
      <c r="KNJ64" s="255"/>
      <c r="KNK64" s="255"/>
      <c r="KNL64" s="255"/>
      <c r="KNM64" s="255"/>
      <c r="KNN64" s="255"/>
      <c r="KNO64" s="255"/>
      <c r="KNP64" s="255"/>
      <c r="KNQ64" s="255"/>
      <c r="KNR64" s="255"/>
      <c r="KNS64" s="255"/>
      <c r="KNT64" s="255"/>
      <c r="KNU64" s="255"/>
      <c r="KNV64" s="255"/>
      <c r="KNW64" s="255"/>
      <c r="KNX64" s="255"/>
      <c r="KNY64" s="255"/>
      <c r="KNZ64" s="255"/>
      <c r="KOA64" s="255"/>
      <c r="KOB64" s="255"/>
      <c r="KOC64" s="255"/>
      <c r="KOD64" s="255"/>
      <c r="KOE64" s="255"/>
      <c r="KOF64" s="255"/>
      <c r="KOG64" s="255"/>
      <c r="KOH64" s="255"/>
      <c r="KOI64" s="255"/>
      <c r="KOJ64" s="255"/>
      <c r="KOK64" s="255"/>
      <c r="KOL64" s="255"/>
      <c r="KOM64" s="255"/>
      <c r="KON64" s="255"/>
      <c r="KOO64" s="255"/>
      <c r="KOP64" s="255"/>
      <c r="KOQ64" s="255"/>
      <c r="KOR64" s="255"/>
      <c r="KOS64" s="255"/>
      <c r="KOT64" s="255"/>
      <c r="KOU64" s="255"/>
      <c r="KOV64" s="255"/>
      <c r="KOW64" s="255"/>
      <c r="KOX64" s="255"/>
      <c r="KOY64" s="255"/>
      <c r="KOZ64" s="255"/>
      <c r="KPA64" s="255"/>
      <c r="KPB64" s="255"/>
      <c r="KPC64" s="255"/>
      <c r="KPD64" s="255"/>
      <c r="KPE64" s="255"/>
      <c r="KPF64" s="255"/>
      <c r="KPG64" s="255"/>
      <c r="KPH64" s="255"/>
      <c r="KPI64" s="255"/>
      <c r="KPJ64" s="255"/>
      <c r="KPK64" s="255"/>
      <c r="KPL64" s="255"/>
      <c r="KPM64" s="255"/>
      <c r="KPN64" s="255"/>
      <c r="KPO64" s="255"/>
      <c r="KPP64" s="255"/>
      <c r="KPQ64" s="255"/>
      <c r="KPR64" s="255"/>
      <c r="KPS64" s="255"/>
      <c r="KPT64" s="255"/>
      <c r="KPU64" s="255"/>
      <c r="KPV64" s="255"/>
      <c r="KPW64" s="255"/>
      <c r="KPX64" s="255"/>
      <c r="KPY64" s="255"/>
      <c r="KPZ64" s="255"/>
      <c r="KQA64" s="255"/>
      <c r="KQB64" s="255"/>
      <c r="KQC64" s="255"/>
      <c r="KQD64" s="255"/>
      <c r="KQE64" s="255"/>
      <c r="KQF64" s="255"/>
      <c r="KQG64" s="255"/>
      <c r="KQH64" s="255"/>
      <c r="KQI64" s="255"/>
      <c r="KQJ64" s="255"/>
      <c r="KQK64" s="255"/>
      <c r="KQL64" s="255"/>
      <c r="KQM64" s="255"/>
      <c r="KQN64" s="255"/>
      <c r="KQO64" s="255"/>
      <c r="KQP64" s="255"/>
      <c r="KQQ64" s="255"/>
      <c r="KQR64" s="255"/>
      <c r="KQS64" s="255"/>
      <c r="KQT64" s="255"/>
      <c r="KQU64" s="255"/>
      <c r="KQV64" s="255"/>
      <c r="KQW64" s="255"/>
      <c r="KQX64" s="255"/>
      <c r="KQY64" s="255"/>
      <c r="KQZ64" s="255"/>
      <c r="KRA64" s="255"/>
      <c r="KRB64" s="255"/>
      <c r="KRC64" s="255"/>
      <c r="KRD64" s="255"/>
      <c r="KRE64" s="255"/>
      <c r="KRF64" s="255"/>
      <c r="KRG64" s="255"/>
      <c r="KRH64" s="255"/>
      <c r="KRI64" s="255"/>
      <c r="KRJ64" s="255"/>
      <c r="KRK64" s="255"/>
      <c r="KRL64" s="255"/>
      <c r="KRM64" s="255"/>
      <c r="KRN64" s="255"/>
      <c r="KRO64" s="255"/>
      <c r="KRP64" s="255"/>
      <c r="KRQ64" s="255"/>
      <c r="KRR64" s="255"/>
      <c r="KRS64" s="255"/>
      <c r="KRT64" s="255"/>
      <c r="KRU64" s="255"/>
      <c r="KRV64" s="255"/>
      <c r="KRW64" s="255"/>
      <c r="KRX64" s="255"/>
      <c r="KRY64" s="255"/>
      <c r="KRZ64" s="255"/>
      <c r="KSA64" s="255"/>
      <c r="KSB64" s="255"/>
      <c r="KSC64" s="255"/>
      <c r="KSD64" s="255"/>
      <c r="KSE64" s="255"/>
      <c r="KSF64" s="255"/>
      <c r="KSG64" s="255"/>
      <c r="KSH64" s="255"/>
      <c r="KSI64" s="255"/>
      <c r="KSJ64" s="255"/>
      <c r="KSK64" s="255"/>
      <c r="KSL64" s="255"/>
      <c r="KSM64" s="255"/>
      <c r="KSN64" s="255"/>
      <c r="KSO64" s="255"/>
      <c r="KSP64" s="255"/>
      <c r="KSQ64" s="255"/>
      <c r="KSR64" s="255"/>
      <c r="KSS64" s="255"/>
      <c r="KST64" s="255"/>
      <c r="KSU64" s="255"/>
      <c r="KSV64" s="255"/>
      <c r="KSW64" s="255"/>
      <c r="KSX64" s="255"/>
      <c r="KSY64" s="255"/>
      <c r="KSZ64" s="255"/>
      <c r="KTA64" s="255"/>
      <c r="KTB64" s="255"/>
      <c r="KTC64" s="255"/>
      <c r="KTD64" s="255"/>
      <c r="KTE64" s="255"/>
      <c r="KTF64" s="255"/>
      <c r="KTG64" s="255"/>
      <c r="KTH64" s="255"/>
      <c r="KTI64" s="255"/>
      <c r="KTJ64" s="255"/>
      <c r="KTK64" s="255"/>
      <c r="KTL64" s="255"/>
      <c r="KTM64" s="255"/>
      <c r="KTN64" s="255"/>
      <c r="KTO64" s="255"/>
      <c r="KTP64" s="255"/>
      <c r="KTQ64" s="255"/>
      <c r="KTR64" s="255"/>
      <c r="KTS64" s="255"/>
      <c r="KTT64" s="255"/>
      <c r="KTU64" s="255"/>
      <c r="KTV64" s="255"/>
      <c r="KTW64" s="255"/>
      <c r="KTX64" s="255"/>
      <c r="KTY64" s="255"/>
      <c r="KTZ64" s="255"/>
      <c r="KUA64" s="255"/>
      <c r="KUB64" s="255"/>
      <c r="KUC64" s="255"/>
      <c r="KUD64" s="255"/>
      <c r="KUE64" s="255"/>
      <c r="KUF64" s="255"/>
      <c r="KUG64" s="255"/>
      <c r="KUH64" s="255"/>
      <c r="KUI64" s="255"/>
      <c r="KUJ64" s="255"/>
      <c r="KUK64" s="255"/>
      <c r="KUL64" s="255"/>
      <c r="KUM64" s="255"/>
      <c r="KUN64" s="255"/>
      <c r="KUO64" s="255"/>
      <c r="KUP64" s="255"/>
      <c r="KUQ64" s="255"/>
      <c r="KUR64" s="255"/>
      <c r="KUS64" s="255"/>
      <c r="KUT64" s="255"/>
      <c r="KUU64" s="255"/>
      <c r="KUV64" s="255"/>
      <c r="KUW64" s="255"/>
      <c r="KUX64" s="255"/>
      <c r="KUY64" s="255"/>
      <c r="KUZ64" s="255"/>
      <c r="KVA64" s="255"/>
      <c r="KVB64" s="255"/>
      <c r="KVC64" s="255"/>
      <c r="KVD64" s="255"/>
      <c r="KVE64" s="255"/>
      <c r="KVF64" s="255"/>
      <c r="KVG64" s="255"/>
      <c r="KVH64" s="255"/>
      <c r="KVI64" s="255"/>
      <c r="KVJ64" s="255"/>
      <c r="KVK64" s="255"/>
      <c r="KVL64" s="255"/>
      <c r="KVM64" s="255"/>
      <c r="KVN64" s="255"/>
      <c r="KVO64" s="255"/>
      <c r="KVP64" s="255"/>
      <c r="KVQ64" s="255"/>
      <c r="KVR64" s="255"/>
      <c r="KVS64" s="255"/>
      <c r="KVT64" s="255"/>
      <c r="KVU64" s="255"/>
      <c r="KVV64" s="255"/>
      <c r="KVW64" s="255"/>
      <c r="KVX64" s="255"/>
      <c r="KVY64" s="255"/>
      <c r="KVZ64" s="255"/>
      <c r="KWA64" s="255"/>
      <c r="KWB64" s="255"/>
      <c r="KWC64" s="255"/>
      <c r="KWD64" s="255"/>
      <c r="KWE64" s="255"/>
      <c r="KWF64" s="255"/>
      <c r="KWG64" s="255"/>
      <c r="KWH64" s="255"/>
      <c r="KWI64" s="255"/>
      <c r="KWJ64" s="255"/>
      <c r="KWK64" s="255"/>
      <c r="KWL64" s="255"/>
      <c r="KWM64" s="255"/>
      <c r="KWN64" s="255"/>
      <c r="KWO64" s="255"/>
      <c r="KWP64" s="255"/>
      <c r="KWQ64" s="255"/>
      <c r="KWR64" s="255"/>
      <c r="KWS64" s="255"/>
      <c r="KWT64" s="255"/>
      <c r="KWU64" s="255"/>
      <c r="KWV64" s="255"/>
      <c r="KWW64" s="255"/>
      <c r="KWX64" s="255"/>
      <c r="KWY64" s="255"/>
      <c r="KWZ64" s="255"/>
      <c r="KXA64" s="255"/>
      <c r="KXB64" s="255"/>
      <c r="KXC64" s="255"/>
      <c r="KXD64" s="255"/>
      <c r="KXE64" s="255"/>
      <c r="KXF64" s="255"/>
      <c r="KXG64" s="255"/>
      <c r="KXH64" s="255"/>
      <c r="KXI64" s="255"/>
      <c r="KXJ64" s="255"/>
      <c r="KXK64" s="255"/>
      <c r="KXL64" s="255"/>
      <c r="KXM64" s="255"/>
      <c r="KXN64" s="255"/>
      <c r="KXO64" s="255"/>
      <c r="KXP64" s="255"/>
      <c r="KXQ64" s="255"/>
      <c r="KXR64" s="255"/>
      <c r="KXS64" s="255"/>
      <c r="KXT64" s="255"/>
      <c r="KXU64" s="255"/>
      <c r="KXV64" s="255"/>
      <c r="KXW64" s="255"/>
      <c r="KXX64" s="255"/>
      <c r="KXY64" s="255"/>
      <c r="KXZ64" s="255"/>
      <c r="KYA64" s="255"/>
      <c r="KYB64" s="255"/>
      <c r="KYC64" s="255"/>
      <c r="KYD64" s="255"/>
      <c r="KYE64" s="255"/>
      <c r="KYF64" s="255"/>
      <c r="KYG64" s="255"/>
      <c r="KYH64" s="255"/>
      <c r="KYI64" s="255"/>
      <c r="KYJ64" s="255"/>
      <c r="KYK64" s="255"/>
      <c r="KYL64" s="255"/>
      <c r="KYM64" s="255"/>
      <c r="KYN64" s="255"/>
      <c r="KYO64" s="255"/>
      <c r="KYP64" s="255"/>
      <c r="KYQ64" s="255"/>
      <c r="KYR64" s="255"/>
      <c r="KYS64" s="255"/>
      <c r="KYT64" s="255"/>
      <c r="KYU64" s="255"/>
      <c r="KYV64" s="255"/>
      <c r="KYW64" s="255"/>
      <c r="KYX64" s="255"/>
      <c r="KYY64" s="255"/>
      <c r="KYZ64" s="255"/>
      <c r="KZA64" s="255"/>
      <c r="KZB64" s="255"/>
      <c r="KZC64" s="255"/>
      <c r="KZD64" s="255"/>
      <c r="KZE64" s="255"/>
      <c r="KZF64" s="255"/>
      <c r="KZG64" s="255"/>
      <c r="KZH64" s="255"/>
      <c r="KZI64" s="255"/>
      <c r="KZJ64" s="255"/>
      <c r="KZK64" s="255"/>
      <c r="KZL64" s="255"/>
      <c r="KZM64" s="255"/>
      <c r="KZN64" s="255"/>
      <c r="KZO64" s="255"/>
      <c r="KZP64" s="255"/>
      <c r="KZQ64" s="255"/>
      <c r="KZR64" s="255"/>
      <c r="KZS64" s="255"/>
      <c r="KZT64" s="255"/>
      <c r="KZU64" s="255"/>
      <c r="KZV64" s="255"/>
      <c r="KZW64" s="255"/>
      <c r="KZX64" s="255"/>
      <c r="KZY64" s="255"/>
      <c r="KZZ64" s="255"/>
      <c r="LAA64" s="255"/>
      <c r="LAB64" s="255"/>
      <c r="LAC64" s="255"/>
      <c r="LAD64" s="255"/>
      <c r="LAE64" s="255"/>
      <c r="LAF64" s="255"/>
      <c r="LAG64" s="255"/>
      <c r="LAH64" s="255"/>
      <c r="LAI64" s="255"/>
      <c r="LAJ64" s="255"/>
      <c r="LAK64" s="255"/>
      <c r="LAL64" s="255"/>
      <c r="LAM64" s="255"/>
      <c r="LAN64" s="255"/>
      <c r="LAO64" s="255"/>
      <c r="LAP64" s="255"/>
      <c r="LAQ64" s="255"/>
      <c r="LAR64" s="255"/>
      <c r="LAS64" s="255"/>
      <c r="LAT64" s="255"/>
      <c r="LAU64" s="255"/>
      <c r="LAV64" s="255"/>
      <c r="LAW64" s="255"/>
      <c r="LAX64" s="255"/>
      <c r="LAY64" s="255"/>
      <c r="LAZ64" s="255"/>
      <c r="LBA64" s="255"/>
      <c r="LBB64" s="255"/>
      <c r="LBC64" s="255"/>
      <c r="LBD64" s="255"/>
      <c r="LBE64" s="255"/>
      <c r="LBF64" s="255"/>
      <c r="LBG64" s="255"/>
      <c r="LBH64" s="255"/>
      <c r="LBI64" s="255"/>
      <c r="LBJ64" s="255"/>
      <c r="LBK64" s="255"/>
      <c r="LBL64" s="255"/>
      <c r="LBM64" s="255"/>
      <c r="LBN64" s="255"/>
      <c r="LBO64" s="255"/>
      <c r="LBP64" s="255"/>
      <c r="LBQ64" s="255"/>
      <c r="LBR64" s="255"/>
      <c r="LBS64" s="255"/>
      <c r="LBT64" s="255"/>
      <c r="LBU64" s="255"/>
      <c r="LBV64" s="255"/>
      <c r="LBW64" s="255"/>
      <c r="LBX64" s="255"/>
      <c r="LBY64" s="255"/>
      <c r="LBZ64" s="255"/>
      <c r="LCA64" s="255"/>
      <c r="LCB64" s="255"/>
      <c r="LCC64" s="255"/>
      <c r="LCD64" s="255"/>
      <c r="LCE64" s="255"/>
      <c r="LCF64" s="255"/>
      <c r="LCG64" s="255"/>
      <c r="LCH64" s="255"/>
      <c r="LCI64" s="255"/>
      <c r="LCJ64" s="255"/>
      <c r="LCK64" s="255"/>
      <c r="LCL64" s="255"/>
      <c r="LCM64" s="255"/>
      <c r="LCN64" s="255"/>
      <c r="LCO64" s="255"/>
      <c r="LCP64" s="255"/>
      <c r="LCQ64" s="255"/>
      <c r="LCR64" s="255"/>
      <c r="LCS64" s="255"/>
      <c r="LCT64" s="255"/>
      <c r="LCU64" s="255"/>
      <c r="LCV64" s="255"/>
      <c r="LCW64" s="255"/>
      <c r="LCX64" s="255"/>
      <c r="LCY64" s="255"/>
      <c r="LCZ64" s="255"/>
      <c r="LDA64" s="255"/>
      <c r="LDB64" s="255"/>
      <c r="LDC64" s="255"/>
      <c r="LDD64" s="255"/>
      <c r="LDE64" s="255"/>
      <c r="LDF64" s="255"/>
      <c r="LDG64" s="255"/>
      <c r="LDH64" s="255"/>
      <c r="LDI64" s="255"/>
      <c r="LDJ64" s="255"/>
      <c r="LDK64" s="255"/>
      <c r="LDL64" s="255"/>
      <c r="LDM64" s="255"/>
      <c r="LDN64" s="255"/>
      <c r="LDO64" s="255"/>
      <c r="LDP64" s="255"/>
      <c r="LDQ64" s="255"/>
      <c r="LDR64" s="255"/>
      <c r="LDS64" s="255"/>
      <c r="LDT64" s="255"/>
      <c r="LDU64" s="255"/>
      <c r="LDV64" s="255"/>
      <c r="LDW64" s="255"/>
      <c r="LDX64" s="255"/>
      <c r="LDY64" s="255"/>
      <c r="LDZ64" s="255"/>
      <c r="LEA64" s="255"/>
      <c r="LEB64" s="255"/>
      <c r="LEC64" s="255"/>
      <c r="LED64" s="255"/>
      <c r="LEE64" s="255"/>
      <c r="LEF64" s="255"/>
      <c r="LEG64" s="255"/>
      <c r="LEH64" s="255"/>
      <c r="LEI64" s="255"/>
      <c r="LEJ64" s="255"/>
      <c r="LEK64" s="255"/>
      <c r="LEL64" s="255"/>
      <c r="LEM64" s="255"/>
      <c r="LEN64" s="255"/>
      <c r="LEO64" s="255"/>
      <c r="LEP64" s="255"/>
      <c r="LEQ64" s="255"/>
      <c r="LER64" s="255"/>
      <c r="LES64" s="255"/>
      <c r="LET64" s="255"/>
      <c r="LEU64" s="255"/>
      <c r="LEV64" s="255"/>
      <c r="LEW64" s="255"/>
      <c r="LEX64" s="255"/>
      <c r="LEY64" s="255"/>
      <c r="LEZ64" s="255"/>
      <c r="LFA64" s="255"/>
      <c r="LFB64" s="255"/>
      <c r="LFC64" s="255"/>
      <c r="LFD64" s="255"/>
      <c r="LFE64" s="255"/>
      <c r="LFF64" s="255"/>
      <c r="LFG64" s="255"/>
      <c r="LFH64" s="255"/>
      <c r="LFI64" s="255"/>
      <c r="LFJ64" s="255"/>
      <c r="LFK64" s="255"/>
      <c r="LFL64" s="255"/>
      <c r="LFM64" s="255"/>
      <c r="LFN64" s="255"/>
      <c r="LFO64" s="255"/>
      <c r="LFP64" s="255"/>
      <c r="LFQ64" s="255"/>
      <c r="LFR64" s="255"/>
      <c r="LFS64" s="255"/>
      <c r="LFT64" s="255"/>
      <c r="LFU64" s="255"/>
      <c r="LFV64" s="255"/>
      <c r="LFW64" s="255"/>
      <c r="LFX64" s="255"/>
      <c r="LFY64" s="255"/>
      <c r="LFZ64" s="255"/>
      <c r="LGA64" s="255"/>
      <c r="LGB64" s="255"/>
      <c r="LGC64" s="255"/>
      <c r="LGD64" s="255"/>
      <c r="LGE64" s="255"/>
      <c r="LGF64" s="255"/>
      <c r="LGG64" s="255"/>
      <c r="LGH64" s="255"/>
      <c r="LGI64" s="255"/>
      <c r="LGJ64" s="255"/>
      <c r="LGK64" s="255"/>
      <c r="LGL64" s="255"/>
      <c r="LGM64" s="255"/>
      <c r="LGN64" s="255"/>
      <c r="LGO64" s="255"/>
      <c r="LGP64" s="255"/>
      <c r="LGQ64" s="255"/>
      <c r="LGR64" s="255"/>
      <c r="LGS64" s="255"/>
      <c r="LGT64" s="255"/>
      <c r="LGU64" s="255"/>
      <c r="LGV64" s="255"/>
      <c r="LGW64" s="255"/>
      <c r="LGX64" s="255"/>
      <c r="LGY64" s="255"/>
      <c r="LGZ64" s="255"/>
      <c r="LHA64" s="255"/>
      <c r="LHB64" s="255"/>
      <c r="LHC64" s="255"/>
      <c r="LHD64" s="255"/>
      <c r="LHE64" s="255"/>
      <c r="LHF64" s="255"/>
      <c r="LHG64" s="255"/>
      <c r="LHH64" s="255"/>
      <c r="LHI64" s="255"/>
      <c r="LHJ64" s="255"/>
      <c r="LHK64" s="255"/>
      <c r="LHL64" s="255"/>
      <c r="LHM64" s="255"/>
      <c r="LHN64" s="255"/>
      <c r="LHO64" s="255"/>
      <c r="LHP64" s="255"/>
      <c r="LHQ64" s="255"/>
      <c r="LHR64" s="255"/>
      <c r="LHS64" s="255"/>
      <c r="LHT64" s="255"/>
      <c r="LHU64" s="255"/>
      <c r="LHV64" s="255"/>
      <c r="LHW64" s="255"/>
      <c r="LHX64" s="255"/>
      <c r="LHY64" s="255"/>
      <c r="LHZ64" s="255"/>
      <c r="LIA64" s="255"/>
      <c r="LIB64" s="255"/>
      <c r="LIC64" s="255"/>
      <c r="LID64" s="255"/>
      <c r="LIE64" s="255"/>
      <c r="LIF64" s="255"/>
      <c r="LIG64" s="255"/>
      <c r="LIH64" s="255"/>
      <c r="LII64" s="255"/>
      <c r="LIJ64" s="255"/>
      <c r="LIK64" s="255"/>
      <c r="LIL64" s="255"/>
      <c r="LIM64" s="255"/>
      <c r="LIN64" s="255"/>
      <c r="LIO64" s="255"/>
      <c r="LIP64" s="255"/>
      <c r="LIQ64" s="255"/>
      <c r="LIR64" s="255"/>
      <c r="LIS64" s="255"/>
      <c r="LIT64" s="255"/>
      <c r="LIU64" s="255"/>
      <c r="LIV64" s="255"/>
      <c r="LIW64" s="255"/>
      <c r="LIX64" s="255"/>
      <c r="LIY64" s="255"/>
      <c r="LIZ64" s="255"/>
      <c r="LJA64" s="255"/>
      <c r="LJB64" s="255"/>
      <c r="LJC64" s="255"/>
      <c r="LJD64" s="255"/>
      <c r="LJE64" s="255"/>
      <c r="LJF64" s="255"/>
      <c r="LJG64" s="255"/>
      <c r="LJH64" s="255"/>
      <c r="LJI64" s="255"/>
      <c r="LJJ64" s="255"/>
      <c r="LJK64" s="255"/>
      <c r="LJL64" s="255"/>
      <c r="LJM64" s="255"/>
      <c r="LJN64" s="255"/>
      <c r="LJO64" s="255"/>
      <c r="LJP64" s="255"/>
      <c r="LJQ64" s="255"/>
      <c r="LJR64" s="255"/>
      <c r="LJS64" s="255"/>
      <c r="LJT64" s="255"/>
      <c r="LJU64" s="255"/>
      <c r="LJV64" s="255"/>
      <c r="LJW64" s="255"/>
      <c r="LJX64" s="255"/>
      <c r="LJY64" s="255"/>
      <c r="LJZ64" s="255"/>
      <c r="LKA64" s="255"/>
      <c r="LKB64" s="255"/>
      <c r="LKC64" s="255"/>
      <c r="LKD64" s="255"/>
      <c r="LKE64" s="255"/>
      <c r="LKF64" s="255"/>
      <c r="LKG64" s="255"/>
      <c r="LKH64" s="255"/>
      <c r="LKI64" s="255"/>
      <c r="LKJ64" s="255"/>
      <c r="LKK64" s="255"/>
      <c r="LKL64" s="255"/>
      <c r="LKM64" s="255"/>
      <c r="LKN64" s="255"/>
      <c r="LKO64" s="255"/>
      <c r="LKP64" s="255"/>
      <c r="LKQ64" s="255"/>
      <c r="LKR64" s="255"/>
      <c r="LKS64" s="255"/>
      <c r="LKT64" s="255"/>
      <c r="LKU64" s="255"/>
      <c r="LKV64" s="255"/>
      <c r="LKW64" s="255"/>
      <c r="LKX64" s="255"/>
      <c r="LKY64" s="255"/>
      <c r="LKZ64" s="255"/>
      <c r="LLA64" s="255"/>
      <c r="LLB64" s="255"/>
      <c r="LLC64" s="255"/>
      <c r="LLD64" s="255"/>
      <c r="LLE64" s="255"/>
      <c r="LLF64" s="255"/>
      <c r="LLG64" s="255"/>
      <c r="LLH64" s="255"/>
      <c r="LLI64" s="255"/>
      <c r="LLJ64" s="255"/>
      <c r="LLK64" s="255"/>
      <c r="LLL64" s="255"/>
      <c r="LLM64" s="255"/>
      <c r="LLN64" s="255"/>
      <c r="LLO64" s="255"/>
      <c r="LLP64" s="255"/>
      <c r="LLQ64" s="255"/>
      <c r="LLR64" s="255"/>
      <c r="LLS64" s="255"/>
      <c r="LLT64" s="255"/>
      <c r="LLU64" s="255"/>
      <c r="LLV64" s="255"/>
      <c r="LLW64" s="255"/>
      <c r="LLX64" s="255"/>
      <c r="LLY64" s="255"/>
      <c r="LLZ64" s="255"/>
      <c r="LMA64" s="255"/>
      <c r="LMB64" s="255"/>
      <c r="LMC64" s="255"/>
      <c r="LMD64" s="255"/>
      <c r="LME64" s="255"/>
      <c r="LMF64" s="255"/>
      <c r="LMG64" s="255"/>
      <c r="LMH64" s="255"/>
      <c r="LMI64" s="255"/>
      <c r="LMJ64" s="255"/>
      <c r="LMK64" s="255"/>
      <c r="LML64" s="255"/>
      <c r="LMM64" s="255"/>
      <c r="LMN64" s="255"/>
      <c r="LMO64" s="255"/>
      <c r="LMP64" s="255"/>
      <c r="LMQ64" s="255"/>
      <c r="LMR64" s="255"/>
      <c r="LMS64" s="255"/>
      <c r="LMT64" s="255"/>
      <c r="LMU64" s="255"/>
      <c r="LMV64" s="255"/>
      <c r="LMW64" s="255"/>
      <c r="LMX64" s="255"/>
      <c r="LMY64" s="255"/>
      <c r="LMZ64" s="255"/>
      <c r="LNA64" s="255"/>
      <c r="LNB64" s="255"/>
      <c r="LNC64" s="255"/>
      <c r="LND64" s="255"/>
      <c r="LNE64" s="255"/>
      <c r="LNF64" s="255"/>
      <c r="LNG64" s="255"/>
      <c r="LNH64" s="255"/>
      <c r="LNI64" s="255"/>
      <c r="LNJ64" s="255"/>
      <c r="LNK64" s="255"/>
      <c r="LNL64" s="255"/>
      <c r="LNM64" s="255"/>
      <c r="LNN64" s="255"/>
      <c r="LNO64" s="255"/>
      <c r="LNP64" s="255"/>
      <c r="LNQ64" s="255"/>
      <c r="LNR64" s="255"/>
      <c r="LNS64" s="255"/>
      <c r="LNT64" s="255"/>
      <c r="LNU64" s="255"/>
      <c r="LNV64" s="255"/>
      <c r="LNW64" s="255"/>
      <c r="LNX64" s="255"/>
      <c r="LNY64" s="255"/>
      <c r="LNZ64" s="255"/>
      <c r="LOA64" s="255"/>
      <c r="LOB64" s="255"/>
      <c r="LOC64" s="255"/>
      <c r="LOD64" s="255"/>
      <c r="LOE64" s="255"/>
      <c r="LOF64" s="255"/>
      <c r="LOG64" s="255"/>
      <c r="LOH64" s="255"/>
      <c r="LOI64" s="255"/>
      <c r="LOJ64" s="255"/>
      <c r="LOK64" s="255"/>
      <c r="LOL64" s="255"/>
      <c r="LOM64" s="255"/>
      <c r="LON64" s="255"/>
      <c r="LOO64" s="255"/>
      <c r="LOP64" s="255"/>
      <c r="LOQ64" s="255"/>
      <c r="LOR64" s="255"/>
      <c r="LOS64" s="255"/>
      <c r="LOT64" s="255"/>
      <c r="LOU64" s="255"/>
      <c r="LOV64" s="255"/>
      <c r="LOW64" s="255"/>
      <c r="LOX64" s="255"/>
      <c r="LOY64" s="255"/>
      <c r="LOZ64" s="255"/>
      <c r="LPA64" s="255"/>
      <c r="LPB64" s="255"/>
      <c r="LPC64" s="255"/>
      <c r="LPD64" s="255"/>
      <c r="LPE64" s="255"/>
      <c r="LPF64" s="255"/>
      <c r="LPG64" s="255"/>
      <c r="LPH64" s="255"/>
      <c r="LPI64" s="255"/>
      <c r="LPJ64" s="255"/>
      <c r="LPK64" s="255"/>
      <c r="LPL64" s="255"/>
      <c r="LPM64" s="255"/>
      <c r="LPN64" s="255"/>
      <c r="LPO64" s="255"/>
      <c r="LPP64" s="255"/>
      <c r="LPQ64" s="255"/>
      <c r="LPR64" s="255"/>
      <c r="LPS64" s="255"/>
      <c r="LPT64" s="255"/>
      <c r="LPU64" s="255"/>
      <c r="LPV64" s="255"/>
      <c r="LPW64" s="255"/>
      <c r="LPX64" s="255"/>
      <c r="LPY64" s="255"/>
      <c r="LPZ64" s="255"/>
      <c r="LQA64" s="255"/>
      <c r="LQB64" s="255"/>
      <c r="LQC64" s="255"/>
      <c r="LQD64" s="255"/>
      <c r="LQE64" s="255"/>
      <c r="LQF64" s="255"/>
      <c r="LQG64" s="255"/>
      <c r="LQH64" s="255"/>
      <c r="LQI64" s="255"/>
      <c r="LQJ64" s="255"/>
      <c r="LQK64" s="255"/>
      <c r="LQL64" s="255"/>
      <c r="LQM64" s="255"/>
      <c r="LQN64" s="255"/>
      <c r="LQO64" s="255"/>
      <c r="LQP64" s="255"/>
      <c r="LQQ64" s="255"/>
      <c r="LQR64" s="255"/>
      <c r="LQS64" s="255"/>
      <c r="LQT64" s="255"/>
      <c r="LQU64" s="255"/>
      <c r="LQV64" s="255"/>
      <c r="LQW64" s="255"/>
      <c r="LQX64" s="255"/>
      <c r="LQY64" s="255"/>
      <c r="LQZ64" s="255"/>
      <c r="LRA64" s="255"/>
      <c r="LRB64" s="255"/>
      <c r="LRC64" s="255"/>
      <c r="LRD64" s="255"/>
      <c r="LRE64" s="255"/>
      <c r="LRF64" s="255"/>
      <c r="LRG64" s="255"/>
      <c r="LRH64" s="255"/>
      <c r="LRI64" s="255"/>
      <c r="LRJ64" s="255"/>
      <c r="LRK64" s="255"/>
      <c r="LRL64" s="255"/>
      <c r="LRM64" s="255"/>
      <c r="LRN64" s="255"/>
      <c r="LRO64" s="255"/>
      <c r="LRP64" s="255"/>
      <c r="LRQ64" s="255"/>
      <c r="LRR64" s="255"/>
      <c r="LRS64" s="255"/>
      <c r="LRT64" s="255"/>
      <c r="LRU64" s="255"/>
      <c r="LRV64" s="255"/>
      <c r="LRW64" s="255"/>
      <c r="LRX64" s="255"/>
      <c r="LRY64" s="255"/>
      <c r="LRZ64" s="255"/>
      <c r="LSA64" s="255"/>
      <c r="LSB64" s="255"/>
      <c r="LSC64" s="255"/>
      <c r="LSD64" s="255"/>
      <c r="LSE64" s="255"/>
      <c r="LSF64" s="255"/>
      <c r="LSG64" s="255"/>
      <c r="LSH64" s="255"/>
      <c r="LSI64" s="255"/>
      <c r="LSJ64" s="255"/>
      <c r="LSK64" s="255"/>
      <c r="LSL64" s="255"/>
      <c r="LSM64" s="255"/>
      <c r="LSN64" s="255"/>
      <c r="LSO64" s="255"/>
      <c r="LSP64" s="255"/>
      <c r="LSQ64" s="255"/>
      <c r="LSR64" s="255"/>
      <c r="LSS64" s="255"/>
      <c r="LST64" s="255"/>
      <c r="LSU64" s="255"/>
      <c r="LSV64" s="255"/>
      <c r="LSW64" s="255"/>
      <c r="LSX64" s="255"/>
      <c r="LSY64" s="255"/>
      <c r="LSZ64" s="255"/>
      <c r="LTA64" s="255"/>
      <c r="LTB64" s="255"/>
      <c r="LTC64" s="255"/>
      <c r="LTD64" s="255"/>
      <c r="LTE64" s="255"/>
      <c r="LTF64" s="255"/>
      <c r="LTG64" s="255"/>
      <c r="LTH64" s="255"/>
      <c r="LTI64" s="255"/>
      <c r="LTJ64" s="255"/>
      <c r="LTK64" s="255"/>
      <c r="LTL64" s="255"/>
      <c r="LTM64" s="255"/>
      <c r="LTN64" s="255"/>
      <c r="LTO64" s="255"/>
      <c r="LTP64" s="255"/>
      <c r="LTQ64" s="255"/>
      <c r="LTR64" s="255"/>
      <c r="LTS64" s="255"/>
      <c r="LTT64" s="255"/>
      <c r="LTU64" s="255"/>
      <c r="LTV64" s="255"/>
      <c r="LTW64" s="255"/>
      <c r="LTX64" s="255"/>
      <c r="LTY64" s="255"/>
      <c r="LTZ64" s="255"/>
      <c r="LUA64" s="255"/>
      <c r="LUB64" s="255"/>
      <c r="LUC64" s="255"/>
      <c r="LUD64" s="255"/>
      <c r="LUE64" s="255"/>
      <c r="LUF64" s="255"/>
      <c r="LUG64" s="255"/>
      <c r="LUH64" s="255"/>
      <c r="LUI64" s="255"/>
      <c r="LUJ64" s="255"/>
      <c r="LUK64" s="255"/>
      <c r="LUL64" s="255"/>
      <c r="LUM64" s="255"/>
      <c r="LUN64" s="255"/>
      <c r="LUO64" s="255"/>
      <c r="LUP64" s="255"/>
      <c r="LUQ64" s="255"/>
      <c r="LUR64" s="255"/>
      <c r="LUS64" s="255"/>
      <c r="LUT64" s="255"/>
      <c r="LUU64" s="255"/>
      <c r="LUV64" s="255"/>
      <c r="LUW64" s="255"/>
      <c r="LUX64" s="255"/>
      <c r="LUY64" s="255"/>
      <c r="LUZ64" s="255"/>
      <c r="LVA64" s="255"/>
      <c r="LVB64" s="255"/>
      <c r="LVC64" s="255"/>
      <c r="LVD64" s="255"/>
      <c r="LVE64" s="255"/>
      <c r="LVF64" s="255"/>
      <c r="LVG64" s="255"/>
      <c r="LVH64" s="255"/>
      <c r="LVI64" s="255"/>
      <c r="LVJ64" s="255"/>
      <c r="LVK64" s="255"/>
      <c r="LVL64" s="255"/>
      <c r="LVM64" s="255"/>
      <c r="LVN64" s="255"/>
      <c r="LVO64" s="255"/>
      <c r="LVP64" s="255"/>
      <c r="LVQ64" s="255"/>
      <c r="LVR64" s="255"/>
      <c r="LVS64" s="255"/>
      <c r="LVT64" s="255"/>
      <c r="LVU64" s="255"/>
      <c r="LVV64" s="255"/>
      <c r="LVW64" s="255"/>
      <c r="LVX64" s="255"/>
      <c r="LVY64" s="255"/>
      <c r="LVZ64" s="255"/>
      <c r="LWA64" s="255"/>
      <c r="LWB64" s="255"/>
      <c r="LWC64" s="255"/>
      <c r="LWD64" s="255"/>
      <c r="LWE64" s="255"/>
      <c r="LWF64" s="255"/>
      <c r="LWG64" s="255"/>
      <c r="LWH64" s="255"/>
      <c r="LWI64" s="255"/>
      <c r="LWJ64" s="255"/>
      <c r="LWK64" s="255"/>
      <c r="LWL64" s="255"/>
      <c r="LWM64" s="255"/>
      <c r="LWN64" s="255"/>
      <c r="LWO64" s="255"/>
      <c r="LWP64" s="255"/>
      <c r="LWQ64" s="255"/>
      <c r="LWR64" s="255"/>
      <c r="LWS64" s="255"/>
      <c r="LWT64" s="255"/>
      <c r="LWU64" s="255"/>
      <c r="LWV64" s="255"/>
      <c r="LWW64" s="255"/>
      <c r="LWX64" s="255"/>
      <c r="LWY64" s="255"/>
      <c r="LWZ64" s="255"/>
      <c r="LXA64" s="255"/>
      <c r="LXB64" s="255"/>
      <c r="LXC64" s="255"/>
      <c r="LXD64" s="255"/>
      <c r="LXE64" s="255"/>
      <c r="LXF64" s="255"/>
      <c r="LXG64" s="255"/>
      <c r="LXH64" s="255"/>
      <c r="LXI64" s="255"/>
      <c r="LXJ64" s="255"/>
      <c r="LXK64" s="255"/>
      <c r="LXL64" s="255"/>
      <c r="LXM64" s="255"/>
      <c r="LXN64" s="255"/>
      <c r="LXO64" s="255"/>
      <c r="LXP64" s="255"/>
      <c r="LXQ64" s="255"/>
      <c r="LXR64" s="255"/>
      <c r="LXS64" s="255"/>
      <c r="LXT64" s="255"/>
      <c r="LXU64" s="255"/>
      <c r="LXV64" s="255"/>
      <c r="LXW64" s="255"/>
      <c r="LXX64" s="255"/>
      <c r="LXY64" s="255"/>
      <c r="LXZ64" s="255"/>
      <c r="LYA64" s="255"/>
      <c r="LYB64" s="255"/>
      <c r="LYC64" s="255"/>
      <c r="LYD64" s="255"/>
      <c r="LYE64" s="255"/>
      <c r="LYF64" s="255"/>
      <c r="LYG64" s="255"/>
      <c r="LYH64" s="255"/>
      <c r="LYI64" s="255"/>
      <c r="LYJ64" s="255"/>
      <c r="LYK64" s="255"/>
      <c r="LYL64" s="255"/>
      <c r="LYM64" s="255"/>
      <c r="LYN64" s="255"/>
      <c r="LYO64" s="255"/>
      <c r="LYP64" s="255"/>
      <c r="LYQ64" s="255"/>
      <c r="LYR64" s="255"/>
      <c r="LYS64" s="255"/>
      <c r="LYT64" s="255"/>
      <c r="LYU64" s="255"/>
      <c r="LYV64" s="255"/>
      <c r="LYW64" s="255"/>
      <c r="LYX64" s="255"/>
      <c r="LYY64" s="255"/>
      <c r="LYZ64" s="255"/>
      <c r="LZA64" s="255"/>
      <c r="LZB64" s="255"/>
      <c r="LZC64" s="255"/>
      <c r="LZD64" s="255"/>
      <c r="LZE64" s="255"/>
      <c r="LZF64" s="255"/>
      <c r="LZG64" s="255"/>
      <c r="LZH64" s="255"/>
      <c r="LZI64" s="255"/>
      <c r="LZJ64" s="255"/>
      <c r="LZK64" s="255"/>
      <c r="LZL64" s="255"/>
      <c r="LZM64" s="255"/>
      <c r="LZN64" s="255"/>
      <c r="LZO64" s="255"/>
      <c r="LZP64" s="255"/>
      <c r="LZQ64" s="255"/>
      <c r="LZR64" s="255"/>
      <c r="LZS64" s="255"/>
      <c r="LZT64" s="255"/>
      <c r="LZU64" s="255"/>
      <c r="LZV64" s="255"/>
      <c r="LZW64" s="255"/>
      <c r="LZX64" s="255"/>
      <c r="LZY64" s="255"/>
      <c r="LZZ64" s="255"/>
      <c r="MAA64" s="255"/>
      <c r="MAB64" s="255"/>
      <c r="MAC64" s="255"/>
      <c r="MAD64" s="255"/>
      <c r="MAE64" s="255"/>
      <c r="MAF64" s="255"/>
      <c r="MAG64" s="255"/>
      <c r="MAH64" s="255"/>
      <c r="MAI64" s="255"/>
      <c r="MAJ64" s="255"/>
      <c r="MAK64" s="255"/>
      <c r="MAL64" s="255"/>
      <c r="MAM64" s="255"/>
      <c r="MAN64" s="255"/>
      <c r="MAO64" s="255"/>
      <c r="MAP64" s="255"/>
      <c r="MAQ64" s="255"/>
      <c r="MAR64" s="255"/>
      <c r="MAS64" s="255"/>
      <c r="MAT64" s="255"/>
      <c r="MAU64" s="255"/>
      <c r="MAV64" s="255"/>
      <c r="MAW64" s="255"/>
      <c r="MAX64" s="255"/>
      <c r="MAY64" s="255"/>
      <c r="MAZ64" s="255"/>
      <c r="MBA64" s="255"/>
      <c r="MBB64" s="255"/>
      <c r="MBC64" s="255"/>
      <c r="MBD64" s="255"/>
      <c r="MBE64" s="255"/>
      <c r="MBF64" s="255"/>
      <c r="MBG64" s="255"/>
      <c r="MBH64" s="255"/>
      <c r="MBI64" s="255"/>
      <c r="MBJ64" s="255"/>
      <c r="MBK64" s="255"/>
      <c r="MBL64" s="255"/>
      <c r="MBM64" s="255"/>
      <c r="MBN64" s="255"/>
      <c r="MBO64" s="255"/>
      <c r="MBP64" s="255"/>
      <c r="MBQ64" s="255"/>
      <c r="MBR64" s="255"/>
      <c r="MBS64" s="255"/>
      <c r="MBT64" s="255"/>
      <c r="MBU64" s="255"/>
      <c r="MBV64" s="255"/>
      <c r="MBW64" s="255"/>
      <c r="MBX64" s="255"/>
      <c r="MBY64" s="255"/>
      <c r="MBZ64" s="255"/>
      <c r="MCA64" s="255"/>
      <c r="MCB64" s="255"/>
      <c r="MCC64" s="255"/>
      <c r="MCD64" s="255"/>
      <c r="MCE64" s="255"/>
      <c r="MCF64" s="255"/>
      <c r="MCG64" s="255"/>
      <c r="MCH64" s="255"/>
      <c r="MCI64" s="255"/>
      <c r="MCJ64" s="255"/>
      <c r="MCK64" s="255"/>
      <c r="MCL64" s="255"/>
      <c r="MCM64" s="255"/>
      <c r="MCN64" s="255"/>
      <c r="MCO64" s="255"/>
      <c r="MCP64" s="255"/>
      <c r="MCQ64" s="255"/>
      <c r="MCR64" s="255"/>
      <c r="MCS64" s="255"/>
      <c r="MCT64" s="255"/>
      <c r="MCU64" s="255"/>
      <c r="MCV64" s="255"/>
      <c r="MCW64" s="255"/>
      <c r="MCX64" s="255"/>
      <c r="MCY64" s="255"/>
      <c r="MCZ64" s="255"/>
      <c r="MDA64" s="255"/>
      <c r="MDB64" s="255"/>
      <c r="MDC64" s="255"/>
      <c r="MDD64" s="255"/>
      <c r="MDE64" s="255"/>
      <c r="MDF64" s="255"/>
      <c r="MDG64" s="255"/>
      <c r="MDH64" s="255"/>
      <c r="MDI64" s="255"/>
      <c r="MDJ64" s="255"/>
      <c r="MDK64" s="255"/>
      <c r="MDL64" s="255"/>
      <c r="MDM64" s="255"/>
      <c r="MDN64" s="255"/>
      <c r="MDO64" s="255"/>
      <c r="MDP64" s="255"/>
      <c r="MDQ64" s="255"/>
      <c r="MDR64" s="255"/>
      <c r="MDS64" s="255"/>
      <c r="MDT64" s="255"/>
      <c r="MDU64" s="255"/>
      <c r="MDV64" s="255"/>
      <c r="MDW64" s="255"/>
      <c r="MDX64" s="255"/>
      <c r="MDY64" s="255"/>
      <c r="MDZ64" s="255"/>
      <c r="MEA64" s="255"/>
      <c r="MEB64" s="255"/>
      <c r="MEC64" s="255"/>
      <c r="MED64" s="255"/>
      <c r="MEE64" s="255"/>
      <c r="MEF64" s="255"/>
      <c r="MEG64" s="255"/>
      <c r="MEH64" s="255"/>
      <c r="MEI64" s="255"/>
      <c r="MEJ64" s="255"/>
      <c r="MEK64" s="255"/>
      <c r="MEL64" s="255"/>
      <c r="MEM64" s="255"/>
      <c r="MEN64" s="255"/>
      <c r="MEO64" s="255"/>
      <c r="MEP64" s="255"/>
      <c r="MEQ64" s="255"/>
      <c r="MER64" s="255"/>
      <c r="MES64" s="255"/>
      <c r="MET64" s="255"/>
      <c r="MEU64" s="255"/>
      <c r="MEV64" s="255"/>
      <c r="MEW64" s="255"/>
      <c r="MEX64" s="255"/>
      <c r="MEY64" s="255"/>
      <c r="MEZ64" s="255"/>
      <c r="MFA64" s="255"/>
      <c r="MFB64" s="255"/>
      <c r="MFC64" s="255"/>
      <c r="MFD64" s="255"/>
      <c r="MFE64" s="255"/>
      <c r="MFF64" s="255"/>
      <c r="MFG64" s="255"/>
      <c r="MFH64" s="255"/>
      <c r="MFI64" s="255"/>
      <c r="MFJ64" s="255"/>
      <c r="MFK64" s="255"/>
      <c r="MFL64" s="255"/>
      <c r="MFM64" s="255"/>
      <c r="MFN64" s="255"/>
      <c r="MFO64" s="255"/>
      <c r="MFP64" s="255"/>
      <c r="MFQ64" s="255"/>
      <c r="MFR64" s="255"/>
      <c r="MFS64" s="255"/>
      <c r="MFT64" s="255"/>
      <c r="MFU64" s="255"/>
      <c r="MFV64" s="255"/>
      <c r="MFW64" s="255"/>
      <c r="MFX64" s="255"/>
      <c r="MFY64" s="255"/>
      <c r="MFZ64" s="255"/>
      <c r="MGA64" s="255"/>
      <c r="MGB64" s="255"/>
      <c r="MGC64" s="255"/>
      <c r="MGD64" s="255"/>
      <c r="MGE64" s="255"/>
      <c r="MGF64" s="255"/>
      <c r="MGG64" s="255"/>
      <c r="MGH64" s="255"/>
      <c r="MGI64" s="255"/>
      <c r="MGJ64" s="255"/>
      <c r="MGK64" s="255"/>
      <c r="MGL64" s="255"/>
      <c r="MGM64" s="255"/>
      <c r="MGN64" s="255"/>
      <c r="MGO64" s="255"/>
      <c r="MGP64" s="255"/>
      <c r="MGQ64" s="255"/>
      <c r="MGR64" s="255"/>
      <c r="MGS64" s="255"/>
      <c r="MGT64" s="255"/>
      <c r="MGU64" s="255"/>
      <c r="MGV64" s="255"/>
      <c r="MGW64" s="255"/>
      <c r="MGX64" s="255"/>
      <c r="MGY64" s="255"/>
      <c r="MGZ64" s="255"/>
      <c r="MHA64" s="255"/>
      <c r="MHB64" s="255"/>
      <c r="MHC64" s="255"/>
      <c r="MHD64" s="255"/>
      <c r="MHE64" s="255"/>
      <c r="MHF64" s="255"/>
      <c r="MHG64" s="255"/>
      <c r="MHH64" s="255"/>
      <c r="MHI64" s="255"/>
      <c r="MHJ64" s="255"/>
      <c r="MHK64" s="255"/>
      <c r="MHL64" s="255"/>
      <c r="MHM64" s="255"/>
      <c r="MHN64" s="255"/>
      <c r="MHO64" s="255"/>
      <c r="MHP64" s="255"/>
      <c r="MHQ64" s="255"/>
      <c r="MHR64" s="255"/>
      <c r="MHS64" s="255"/>
      <c r="MHT64" s="255"/>
      <c r="MHU64" s="255"/>
      <c r="MHV64" s="255"/>
      <c r="MHW64" s="255"/>
      <c r="MHX64" s="255"/>
      <c r="MHY64" s="255"/>
      <c r="MHZ64" s="255"/>
      <c r="MIA64" s="255"/>
      <c r="MIB64" s="255"/>
      <c r="MIC64" s="255"/>
      <c r="MID64" s="255"/>
      <c r="MIE64" s="255"/>
      <c r="MIF64" s="255"/>
      <c r="MIG64" s="255"/>
      <c r="MIH64" s="255"/>
      <c r="MII64" s="255"/>
      <c r="MIJ64" s="255"/>
      <c r="MIK64" s="255"/>
      <c r="MIL64" s="255"/>
      <c r="MIM64" s="255"/>
      <c r="MIN64" s="255"/>
      <c r="MIO64" s="255"/>
      <c r="MIP64" s="255"/>
      <c r="MIQ64" s="255"/>
      <c r="MIR64" s="255"/>
      <c r="MIS64" s="255"/>
      <c r="MIT64" s="255"/>
      <c r="MIU64" s="255"/>
      <c r="MIV64" s="255"/>
      <c r="MIW64" s="255"/>
      <c r="MIX64" s="255"/>
      <c r="MIY64" s="255"/>
      <c r="MIZ64" s="255"/>
      <c r="MJA64" s="255"/>
      <c r="MJB64" s="255"/>
      <c r="MJC64" s="255"/>
      <c r="MJD64" s="255"/>
      <c r="MJE64" s="255"/>
      <c r="MJF64" s="255"/>
      <c r="MJG64" s="255"/>
      <c r="MJH64" s="255"/>
      <c r="MJI64" s="255"/>
      <c r="MJJ64" s="255"/>
      <c r="MJK64" s="255"/>
      <c r="MJL64" s="255"/>
      <c r="MJM64" s="255"/>
      <c r="MJN64" s="255"/>
      <c r="MJO64" s="255"/>
      <c r="MJP64" s="255"/>
      <c r="MJQ64" s="255"/>
      <c r="MJR64" s="255"/>
      <c r="MJS64" s="255"/>
      <c r="MJT64" s="255"/>
      <c r="MJU64" s="255"/>
      <c r="MJV64" s="255"/>
      <c r="MJW64" s="255"/>
      <c r="MJX64" s="255"/>
      <c r="MJY64" s="255"/>
      <c r="MJZ64" s="255"/>
      <c r="MKA64" s="255"/>
      <c r="MKB64" s="255"/>
      <c r="MKC64" s="255"/>
      <c r="MKD64" s="255"/>
      <c r="MKE64" s="255"/>
      <c r="MKF64" s="255"/>
      <c r="MKG64" s="255"/>
      <c r="MKH64" s="255"/>
      <c r="MKI64" s="255"/>
      <c r="MKJ64" s="255"/>
      <c r="MKK64" s="255"/>
      <c r="MKL64" s="255"/>
      <c r="MKM64" s="255"/>
      <c r="MKN64" s="255"/>
      <c r="MKO64" s="255"/>
      <c r="MKP64" s="255"/>
      <c r="MKQ64" s="255"/>
      <c r="MKR64" s="255"/>
      <c r="MKS64" s="255"/>
      <c r="MKT64" s="255"/>
      <c r="MKU64" s="255"/>
      <c r="MKV64" s="255"/>
      <c r="MKW64" s="255"/>
      <c r="MKX64" s="255"/>
      <c r="MKY64" s="255"/>
      <c r="MKZ64" s="255"/>
      <c r="MLA64" s="255"/>
      <c r="MLB64" s="255"/>
      <c r="MLC64" s="255"/>
      <c r="MLD64" s="255"/>
      <c r="MLE64" s="255"/>
      <c r="MLF64" s="255"/>
      <c r="MLG64" s="255"/>
      <c r="MLH64" s="255"/>
      <c r="MLI64" s="255"/>
      <c r="MLJ64" s="255"/>
      <c r="MLK64" s="255"/>
      <c r="MLL64" s="255"/>
      <c r="MLM64" s="255"/>
      <c r="MLN64" s="255"/>
      <c r="MLO64" s="255"/>
      <c r="MLP64" s="255"/>
      <c r="MLQ64" s="255"/>
      <c r="MLR64" s="255"/>
      <c r="MLS64" s="255"/>
      <c r="MLT64" s="255"/>
      <c r="MLU64" s="255"/>
      <c r="MLV64" s="255"/>
      <c r="MLW64" s="255"/>
      <c r="MLX64" s="255"/>
      <c r="MLY64" s="255"/>
      <c r="MLZ64" s="255"/>
      <c r="MMA64" s="255"/>
      <c r="MMB64" s="255"/>
      <c r="MMC64" s="255"/>
      <c r="MMD64" s="255"/>
      <c r="MME64" s="255"/>
      <c r="MMF64" s="255"/>
      <c r="MMG64" s="255"/>
      <c r="MMH64" s="255"/>
      <c r="MMI64" s="255"/>
      <c r="MMJ64" s="255"/>
      <c r="MMK64" s="255"/>
      <c r="MML64" s="255"/>
      <c r="MMM64" s="255"/>
      <c r="MMN64" s="255"/>
      <c r="MMO64" s="255"/>
      <c r="MMP64" s="255"/>
      <c r="MMQ64" s="255"/>
      <c r="MMR64" s="255"/>
      <c r="MMS64" s="255"/>
      <c r="MMT64" s="255"/>
      <c r="MMU64" s="255"/>
      <c r="MMV64" s="255"/>
      <c r="MMW64" s="255"/>
      <c r="MMX64" s="255"/>
      <c r="MMY64" s="255"/>
      <c r="MMZ64" s="255"/>
      <c r="MNA64" s="255"/>
      <c r="MNB64" s="255"/>
      <c r="MNC64" s="255"/>
      <c r="MND64" s="255"/>
      <c r="MNE64" s="255"/>
      <c r="MNF64" s="255"/>
      <c r="MNG64" s="255"/>
      <c r="MNH64" s="255"/>
      <c r="MNI64" s="255"/>
      <c r="MNJ64" s="255"/>
      <c r="MNK64" s="255"/>
      <c r="MNL64" s="255"/>
      <c r="MNM64" s="255"/>
      <c r="MNN64" s="255"/>
      <c r="MNO64" s="255"/>
      <c r="MNP64" s="255"/>
      <c r="MNQ64" s="255"/>
      <c r="MNR64" s="255"/>
      <c r="MNS64" s="255"/>
      <c r="MNT64" s="255"/>
      <c r="MNU64" s="255"/>
      <c r="MNV64" s="255"/>
      <c r="MNW64" s="255"/>
      <c r="MNX64" s="255"/>
      <c r="MNY64" s="255"/>
      <c r="MNZ64" s="255"/>
      <c r="MOA64" s="255"/>
      <c r="MOB64" s="255"/>
      <c r="MOC64" s="255"/>
      <c r="MOD64" s="255"/>
      <c r="MOE64" s="255"/>
      <c r="MOF64" s="255"/>
      <c r="MOG64" s="255"/>
      <c r="MOH64" s="255"/>
      <c r="MOI64" s="255"/>
      <c r="MOJ64" s="255"/>
      <c r="MOK64" s="255"/>
      <c r="MOL64" s="255"/>
      <c r="MOM64" s="255"/>
      <c r="MON64" s="255"/>
      <c r="MOO64" s="255"/>
      <c r="MOP64" s="255"/>
      <c r="MOQ64" s="255"/>
      <c r="MOR64" s="255"/>
      <c r="MOS64" s="255"/>
      <c r="MOT64" s="255"/>
      <c r="MOU64" s="255"/>
      <c r="MOV64" s="255"/>
      <c r="MOW64" s="255"/>
      <c r="MOX64" s="255"/>
      <c r="MOY64" s="255"/>
      <c r="MOZ64" s="255"/>
      <c r="MPA64" s="255"/>
      <c r="MPB64" s="255"/>
      <c r="MPC64" s="255"/>
      <c r="MPD64" s="255"/>
      <c r="MPE64" s="255"/>
      <c r="MPF64" s="255"/>
      <c r="MPG64" s="255"/>
      <c r="MPH64" s="255"/>
      <c r="MPI64" s="255"/>
      <c r="MPJ64" s="255"/>
      <c r="MPK64" s="255"/>
      <c r="MPL64" s="255"/>
      <c r="MPM64" s="255"/>
      <c r="MPN64" s="255"/>
      <c r="MPO64" s="255"/>
      <c r="MPP64" s="255"/>
      <c r="MPQ64" s="255"/>
      <c r="MPR64" s="255"/>
      <c r="MPS64" s="255"/>
      <c r="MPT64" s="255"/>
      <c r="MPU64" s="255"/>
      <c r="MPV64" s="255"/>
      <c r="MPW64" s="255"/>
      <c r="MPX64" s="255"/>
      <c r="MPY64" s="255"/>
      <c r="MPZ64" s="255"/>
      <c r="MQA64" s="255"/>
      <c r="MQB64" s="255"/>
      <c r="MQC64" s="255"/>
      <c r="MQD64" s="255"/>
      <c r="MQE64" s="255"/>
      <c r="MQF64" s="255"/>
      <c r="MQG64" s="255"/>
      <c r="MQH64" s="255"/>
      <c r="MQI64" s="255"/>
      <c r="MQJ64" s="255"/>
      <c r="MQK64" s="255"/>
      <c r="MQL64" s="255"/>
      <c r="MQM64" s="255"/>
      <c r="MQN64" s="255"/>
      <c r="MQO64" s="255"/>
      <c r="MQP64" s="255"/>
      <c r="MQQ64" s="255"/>
      <c r="MQR64" s="255"/>
      <c r="MQS64" s="255"/>
      <c r="MQT64" s="255"/>
      <c r="MQU64" s="255"/>
      <c r="MQV64" s="255"/>
      <c r="MQW64" s="255"/>
      <c r="MQX64" s="255"/>
      <c r="MQY64" s="255"/>
      <c r="MQZ64" s="255"/>
      <c r="MRA64" s="255"/>
      <c r="MRB64" s="255"/>
      <c r="MRC64" s="255"/>
      <c r="MRD64" s="255"/>
      <c r="MRE64" s="255"/>
      <c r="MRF64" s="255"/>
      <c r="MRG64" s="255"/>
      <c r="MRH64" s="255"/>
      <c r="MRI64" s="255"/>
      <c r="MRJ64" s="255"/>
      <c r="MRK64" s="255"/>
      <c r="MRL64" s="255"/>
      <c r="MRM64" s="255"/>
      <c r="MRN64" s="255"/>
      <c r="MRO64" s="255"/>
      <c r="MRP64" s="255"/>
      <c r="MRQ64" s="255"/>
      <c r="MRR64" s="255"/>
      <c r="MRS64" s="255"/>
      <c r="MRT64" s="255"/>
      <c r="MRU64" s="255"/>
      <c r="MRV64" s="255"/>
      <c r="MRW64" s="255"/>
      <c r="MRX64" s="255"/>
      <c r="MRY64" s="255"/>
      <c r="MRZ64" s="255"/>
      <c r="MSA64" s="255"/>
      <c r="MSB64" s="255"/>
      <c r="MSC64" s="255"/>
      <c r="MSD64" s="255"/>
      <c r="MSE64" s="255"/>
      <c r="MSF64" s="255"/>
      <c r="MSG64" s="255"/>
      <c r="MSH64" s="255"/>
      <c r="MSI64" s="255"/>
      <c r="MSJ64" s="255"/>
      <c r="MSK64" s="255"/>
      <c r="MSL64" s="255"/>
      <c r="MSM64" s="255"/>
      <c r="MSN64" s="255"/>
      <c r="MSO64" s="255"/>
      <c r="MSP64" s="255"/>
      <c r="MSQ64" s="255"/>
      <c r="MSR64" s="255"/>
      <c r="MSS64" s="255"/>
      <c r="MST64" s="255"/>
      <c r="MSU64" s="255"/>
      <c r="MSV64" s="255"/>
      <c r="MSW64" s="255"/>
      <c r="MSX64" s="255"/>
      <c r="MSY64" s="255"/>
      <c r="MSZ64" s="255"/>
      <c r="MTA64" s="255"/>
      <c r="MTB64" s="255"/>
      <c r="MTC64" s="255"/>
      <c r="MTD64" s="255"/>
      <c r="MTE64" s="255"/>
      <c r="MTF64" s="255"/>
      <c r="MTG64" s="255"/>
      <c r="MTH64" s="255"/>
      <c r="MTI64" s="255"/>
      <c r="MTJ64" s="255"/>
      <c r="MTK64" s="255"/>
      <c r="MTL64" s="255"/>
      <c r="MTM64" s="255"/>
      <c r="MTN64" s="255"/>
      <c r="MTO64" s="255"/>
      <c r="MTP64" s="255"/>
      <c r="MTQ64" s="255"/>
      <c r="MTR64" s="255"/>
      <c r="MTS64" s="255"/>
      <c r="MTT64" s="255"/>
      <c r="MTU64" s="255"/>
      <c r="MTV64" s="255"/>
      <c r="MTW64" s="255"/>
      <c r="MTX64" s="255"/>
      <c r="MTY64" s="255"/>
      <c r="MTZ64" s="255"/>
      <c r="MUA64" s="255"/>
      <c r="MUB64" s="255"/>
      <c r="MUC64" s="255"/>
      <c r="MUD64" s="255"/>
      <c r="MUE64" s="255"/>
      <c r="MUF64" s="255"/>
      <c r="MUG64" s="255"/>
      <c r="MUH64" s="255"/>
      <c r="MUI64" s="255"/>
      <c r="MUJ64" s="255"/>
      <c r="MUK64" s="255"/>
      <c r="MUL64" s="255"/>
      <c r="MUM64" s="255"/>
      <c r="MUN64" s="255"/>
      <c r="MUO64" s="255"/>
      <c r="MUP64" s="255"/>
      <c r="MUQ64" s="255"/>
      <c r="MUR64" s="255"/>
      <c r="MUS64" s="255"/>
      <c r="MUT64" s="255"/>
      <c r="MUU64" s="255"/>
      <c r="MUV64" s="255"/>
      <c r="MUW64" s="255"/>
      <c r="MUX64" s="255"/>
      <c r="MUY64" s="255"/>
      <c r="MUZ64" s="255"/>
      <c r="MVA64" s="255"/>
      <c r="MVB64" s="255"/>
      <c r="MVC64" s="255"/>
      <c r="MVD64" s="255"/>
      <c r="MVE64" s="255"/>
      <c r="MVF64" s="255"/>
      <c r="MVG64" s="255"/>
      <c r="MVH64" s="255"/>
      <c r="MVI64" s="255"/>
      <c r="MVJ64" s="255"/>
      <c r="MVK64" s="255"/>
      <c r="MVL64" s="255"/>
      <c r="MVM64" s="255"/>
      <c r="MVN64" s="255"/>
      <c r="MVO64" s="255"/>
      <c r="MVP64" s="255"/>
      <c r="MVQ64" s="255"/>
      <c r="MVR64" s="255"/>
      <c r="MVS64" s="255"/>
      <c r="MVT64" s="255"/>
      <c r="MVU64" s="255"/>
      <c r="MVV64" s="255"/>
      <c r="MVW64" s="255"/>
      <c r="MVX64" s="255"/>
      <c r="MVY64" s="255"/>
      <c r="MVZ64" s="255"/>
      <c r="MWA64" s="255"/>
      <c r="MWB64" s="255"/>
      <c r="MWC64" s="255"/>
      <c r="MWD64" s="255"/>
      <c r="MWE64" s="255"/>
      <c r="MWF64" s="255"/>
      <c r="MWG64" s="255"/>
      <c r="MWH64" s="255"/>
      <c r="MWI64" s="255"/>
      <c r="MWJ64" s="255"/>
      <c r="MWK64" s="255"/>
      <c r="MWL64" s="255"/>
      <c r="MWM64" s="255"/>
      <c r="MWN64" s="255"/>
      <c r="MWO64" s="255"/>
      <c r="MWP64" s="255"/>
      <c r="MWQ64" s="255"/>
      <c r="MWR64" s="255"/>
      <c r="MWS64" s="255"/>
      <c r="MWT64" s="255"/>
      <c r="MWU64" s="255"/>
      <c r="MWV64" s="255"/>
      <c r="MWW64" s="255"/>
      <c r="MWX64" s="255"/>
      <c r="MWY64" s="255"/>
      <c r="MWZ64" s="255"/>
      <c r="MXA64" s="255"/>
      <c r="MXB64" s="255"/>
      <c r="MXC64" s="255"/>
      <c r="MXD64" s="255"/>
      <c r="MXE64" s="255"/>
      <c r="MXF64" s="255"/>
      <c r="MXG64" s="255"/>
      <c r="MXH64" s="255"/>
      <c r="MXI64" s="255"/>
      <c r="MXJ64" s="255"/>
      <c r="MXK64" s="255"/>
      <c r="MXL64" s="255"/>
      <c r="MXM64" s="255"/>
      <c r="MXN64" s="255"/>
      <c r="MXO64" s="255"/>
      <c r="MXP64" s="255"/>
      <c r="MXQ64" s="255"/>
      <c r="MXR64" s="255"/>
      <c r="MXS64" s="255"/>
      <c r="MXT64" s="255"/>
      <c r="MXU64" s="255"/>
      <c r="MXV64" s="255"/>
      <c r="MXW64" s="255"/>
      <c r="MXX64" s="255"/>
      <c r="MXY64" s="255"/>
      <c r="MXZ64" s="255"/>
      <c r="MYA64" s="255"/>
      <c r="MYB64" s="255"/>
      <c r="MYC64" s="255"/>
      <c r="MYD64" s="255"/>
      <c r="MYE64" s="255"/>
      <c r="MYF64" s="255"/>
      <c r="MYG64" s="255"/>
      <c r="MYH64" s="255"/>
      <c r="MYI64" s="255"/>
      <c r="MYJ64" s="255"/>
      <c r="MYK64" s="255"/>
      <c r="MYL64" s="255"/>
      <c r="MYM64" s="255"/>
      <c r="MYN64" s="255"/>
      <c r="MYO64" s="255"/>
      <c r="MYP64" s="255"/>
      <c r="MYQ64" s="255"/>
      <c r="MYR64" s="255"/>
      <c r="MYS64" s="255"/>
      <c r="MYT64" s="255"/>
      <c r="MYU64" s="255"/>
      <c r="MYV64" s="255"/>
      <c r="MYW64" s="255"/>
      <c r="MYX64" s="255"/>
      <c r="MYY64" s="255"/>
      <c r="MYZ64" s="255"/>
      <c r="MZA64" s="255"/>
      <c r="MZB64" s="255"/>
      <c r="MZC64" s="255"/>
      <c r="MZD64" s="255"/>
      <c r="MZE64" s="255"/>
      <c r="MZF64" s="255"/>
      <c r="MZG64" s="255"/>
      <c r="MZH64" s="255"/>
      <c r="MZI64" s="255"/>
      <c r="MZJ64" s="255"/>
      <c r="MZK64" s="255"/>
      <c r="MZL64" s="255"/>
      <c r="MZM64" s="255"/>
      <c r="MZN64" s="255"/>
      <c r="MZO64" s="255"/>
      <c r="MZP64" s="255"/>
      <c r="MZQ64" s="255"/>
      <c r="MZR64" s="255"/>
      <c r="MZS64" s="255"/>
      <c r="MZT64" s="255"/>
      <c r="MZU64" s="255"/>
      <c r="MZV64" s="255"/>
      <c r="MZW64" s="255"/>
      <c r="MZX64" s="255"/>
      <c r="MZY64" s="255"/>
      <c r="MZZ64" s="255"/>
      <c r="NAA64" s="255"/>
      <c r="NAB64" s="255"/>
      <c r="NAC64" s="255"/>
      <c r="NAD64" s="255"/>
      <c r="NAE64" s="255"/>
      <c r="NAF64" s="255"/>
      <c r="NAG64" s="255"/>
      <c r="NAH64" s="255"/>
      <c r="NAI64" s="255"/>
      <c r="NAJ64" s="255"/>
      <c r="NAK64" s="255"/>
      <c r="NAL64" s="255"/>
      <c r="NAM64" s="255"/>
      <c r="NAN64" s="255"/>
      <c r="NAO64" s="255"/>
      <c r="NAP64" s="255"/>
      <c r="NAQ64" s="255"/>
      <c r="NAR64" s="255"/>
      <c r="NAS64" s="255"/>
      <c r="NAT64" s="255"/>
      <c r="NAU64" s="255"/>
      <c r="NAV64" s="255"/>
      <c r="NAW64" s="255"/>
      <c r="NAX64" s="255"/>
      <c r="NAY64" s="255"/>
      <c r="NAZ64" s="255"/>
      <c r="NBA64" s="255"/>
      <c r="NBB64" s="255"/>
      <c r="NBC64" s="255"/>
      <c r="NBD64" s="255"/>
      <c r="NBE64" s="255"/>
      <c r="NBF64" s="255"/>
      <c r="NBG64" s="255"/>
      <c r="NBH64" s="255"/>
      <c r="NBI64" s="255"/>
      <c r="NBJ64" s="255"/>
      <c r="NBK64" s="255"/>
      <c r="NBL64" s="255"/>
      <c r="NBM64" s="255"/>
      <c r="NBN64" s="255"/>
      <c r="NBO64" s="255"/>
      <c r="NBP64" s="255"/>
      <c r="NBQ64" s="255"/>
      <c r="NBR64" s="255"/>
      <c r="NBS64" s="255"/>
      <c r="NBT64" s="255"/>
      <c r="NBU64" s="255"/>
      <c r="NBV64" s="255"/>
      <c r="NBW64" s="255"/>
      <c r="NBX64" s="255"/>
      <c r="NBY64" s="255"/>
      <c r="NBZ64" s="255"/>
      <c r="NCA64" s="255"/>
      <c r="NCB64" s="255"/>
      <c r="NCC64" s="255"/>
      <c r="NCD64" s="255"/>
      <c r="NCE64" s="255"/>
      <c r="NCF64" s="255"/>
      <c r="NCG64" s="255"/>
      <c r="NCH64" s="255"/>
      <c r="NCI64" s="255"/>
      <c r="NCJ64" s="255"/>
      <c r="NCK64" s="255"/>
      <c r="NCL64" s="255"/>
      <c r="NCM64" s="255"/>
      <c r="NCN64" s="255"/>
      <c r="NCO64" s="255"/>
      <c r="NCP64" s="255"/>
      <c r="NCQ64" s="255"/>
      <c r="NCR64" s="255"/>
      <c r="NCS64" s="255"/>
      <c r="NCT64" s="255"/>
      <c r="NCU64" s="255"/>
      <c r="NCV64" s="255"/>
      <c r="NCW64" s="255"/>
      <c r="NCX64" s="255"/>
      <c r="NCY64" s="255"/>
      <c r="NCZ64" s="255"/>
      <c r="NDA64" s="255"/>
      <c r="NDB64" s="255"/>
      <c r="NDC64" s="255"/>
      <c r="NDD64" s="255"/>
      <c r="NDE64" s="255"/>
      <c r="NDF64" s="255"/>
      <c r="NDG64" s="255"/>
      <c r="NDH64" s="255"/>
      <c r="NDI64" s="255"/>
      <c r="NDJ64" s="255"/>
      <c r="NDK64" s="255"/>
      <c r="NDL64" s="255"/>
      <c r="NDM64" s="255"/>
      <c r="NDN64" s="255"/>
      <c r="NDO64" s="255"/>
      <c r="NDP64" s="255"/>
      <c r="NDQ64" s="255"/>
      <c r="NDR64" s="255"/>
      <c r="NDS64" s="255"/>
      <c r="NDT64" s="255"/>
      <c r="NDU64" s="255"/>
      <c r="NDV64" s="255"/>
      <c r="NDW64" s="255"/>
      <c r="NDX64" s="255"/>
      <c r="NDY64" s="255"/>
      <c r="NDZ64" s="255"/>
      <c r="NEA64" s="255"/>
      <c r="NEB64" s="255"/>
      <c r="NEC64" s="255"/>
      <c r="NED64" s="255"/>
      <c r="NEE64" s="255"/>
      <c r="NEF64" s="255"/>
      <c r="NEG64" s="255"/>
      <c r="NEH64" s="255"/>
      <c r="NEI64" s="255"/>
      <c r="NEJ64" s="255"/>
      <c r="NEK64" s="255"/>
      <c r="NEL64" s="255"/>
      <c r="NEM64" s="255"/>
      <c r="NEN64" s="255"/>
      <c r="NEO64" s="255"/>
      <c r="NEP64" s="255"/>
      <c r="NEQ64" s="255"/>
      <c r="NER64" s="255"/>
      <c r="NES64" s="255"/>
      <c r="NET64" s="255"/>
      <c r="NEU64" s="255"/>
      <c r="NEV64" s="255"/>
      <c r="NEW64" s="255"/>
      <c r="NEX64" s="255"/>
      <c r="NEY64" s="255"/>
      <c r="NEZ64" s="255"/>
      <c r="NFA64" s="255"/>
      <c r="NFB64" s="255"/>
      <c r="NFC64" s="255"/>
      <c r="NFD64" s="255"/>
      <c r="NFE64" s="255"/>
      <c r="NFF64" s="255"/>
      <c r="NFG64" s="255"/>
      <c r="NFH64" s="255"/>
      <c r="NFI64" s="255"/>
      <c r="NFJ64" s="255"/>
      <c r="NFK64" s="255"/>
      <c r="NFL64" s="255"/>
      <c r="NFM64" s="255"/>
      <c r="NFN64" s="255"/>
      <c r="NFO64" s="255"/>
      <c r="NFP64" s="255"/>
      <c r="NFQ64" s="255"/>
      <c r="NFR64" s="255"/>
      <c r="NFS64" s="255"/>
      <c r="NFT64" s="255"/>
      <c r="NFU64" s="255"/>
      <c r="NFV64" s="255"/>
      <c r="NFW64" s="255"/>
      <c r="NFX64" s="255"/>
      <c r="NFY64" s="255"/>
      <c r="NFZ64" s="255"/>
      <c r="NGA64" s="255"/>
      <c r="NGB64" s="255"/>
      <c r="NGC64" s="255"/>
      <c r="NGD64" s="255"/>
      <c r="NGE64" s="255"/>
      <c r="NGF64" s="255"/>
      <c r="NGG64" s="255"/>
      <c r="NGH64" s="255"/>
      <c r="NGI64" s="255"/>
      <c r="NGJ64" s="255"/>
      <c r="NGK64" s="255"/>
      <c r="NGL64" s="255"/>
      <c r="NGM64" s="255"/>
      <c r="NGN64" s="255"/>
      <c r="NGO64" s="255"/>
      <c r="NGP64" s="255"/>
      <c r="NGQ64" s="255"/>
      <c r="NGR64" s="255"/>
      <c r="NGS64" s="255"/>
      <c r="NGT64" s="255"/>
      <c r="NGU64" s="255"/>
      <c r="NGV64" s="255"/>
      <c r="NGW64" s="255"/>
      <c r="NGX64" s="255"/>
      <c r="NGY64" s="255"/>
      <c r="NGZ64" s="255"/>
      <c r="NHA64" s="255"/>
      <c r="NHB64" s="255"/>
      <c r="NHC64" s="255"/>
      <c r="NHD64" s="255"/>
      <c r="NHE64" s="255"/>
      <c r="NHF64" s="255"/>
      <c r="NHG64" s="255"/>
      <c r="NHH64" s="255"/>
      <c r="NHI64" s="255"/>
      <c r="NHJ64" s="255"/>
      <c r="NHK64" s="255"/>
      <c r="NHL64" s="255"/>
      <c r="NHM64" s="255"/>
      <c r="NHN64" s="255"/>
      <c r="NHO64" s="255"/>
      <c r="NHP64" s="255"/>
      <c r="NHQ64" s="255"/>
      <c r="NHR64" s="255"/>
      <c r="NHS64" s="255"/>
      <c r="NHT64" s="255"/>
      <c r="NHU64" s="255"/>
      <c r="NHV64" s="255"/>
      <c r="NHW64" s="255"/>
      <c r="NHX64" s="255"/>
      <c r="NHY64" s="255"/>
      <c r="NHZ64" s="255"/>
      <c r="NIA64" s="255"/>
      <c r="NIB64" s="255"/>
      <c r="NIC64" s="255"/>
      <c r="NID64" s="255"/>
      <c r="NIE64" s="255"/>
      <c r="NIF64" s="255"/>
      <c r="NIG64" s="255"/>
      <c r="NIH64" s="255"/>
      <c r="NII64" s="255"/>
      <c r="NIJ64" s="255"/>
      <c r="NIK64" s="255"/>
      <c r="NIL64" s="255"/>
      <c r="NIM64" s="255"/>
      <c r="NIN64" s="255"/>
      <c r="NIO64" s="255"/>
      <c r="NIP64" s="255"/>
      <c r="NIQ64" s="255"/>
      <c r="NIR64" s="255"/>
      <c r="NIS64" s="255"/>
      <c r="NIT64" s="255"/>
      <c r="NIU64" s="255"/>
      <c r="NIV64" s="255"/>
      <c r="NIW64" s="255"/>
      <c r="NIX64" s="255"/>
      <c r="NIY64" s="255"/>
      <c r="NIZ64" s="255"/>
      <c r="NJA64" s="255"/>
      <c r="NJB64" s="255"/>
      <c r="NJC64" s="255"/>
      <c r="NJD64" s="255"/>
      <c r="NJE64" s="255"/>
      <c r="NJF64" s="255"/>
      <c r="NJG64" s="255"/>
      <c r="NJH64" s="255"/>
      <c r="NJI64" s="255"/>
      <c r="NJJ64" s="255"/>
      <c r="NJK64" s="255"/>
      <c r="NJL64" s="255"/>
      <c r="NJM64" s="255"/>
      <c r="NJN64" s="255"/>
      <c r="NJO64" s="255"/>
      <c r="NJP64" s="255"/>
      <c r="NJQ64" s="255"/>
      <c r="NJR64" s="255"/>
      <c r="NJS64" s="255"/>
      <c r="NJT64" s="255"/>
      <c r="NJU64" s="255"/>
      <c r="NJV64" s="255"/>
      <c r="NJW64" s="255"/>
      <c r="NJX64" s="255"/>
      <c r="NJY64" s="255"/>
      <c r="NJZ64" s="255"/>
      <c r="NKA64" s="255"/>
      <c r="NKB64" s="255"/>
      <c r="NKC64" s="255"/>
      <c r="NKD64" s="255"/>
      <c r="NKE64" s="255"/>
      <c r="NKF64" s="255"/>
      <c r="NKG64" s="255"/>
      <c r="NKH64" s="255"/>
      <c r="NKI64" s="255"/>
      <c r="NKJ64" s="255"/>
      <c r="NKK64" s="255"/>
      <c r="NKL64" s="255"/>
      <c r="NKM64" s="255"/>
      <c r="NKN64" s="255"/>
      <c r="NKO64" s="255"/>
      <c r="NKP64" s="255"/>
      <c r="NKQ64" s="255"/>
      <c r="NKR64" s="255"/>
      <c r="NKS64" s="255"/>
      <c r="NKT64" s="255"/>
      <c r="NKU64" s="255"/>
      <c r="NKV64" s="255"/>
      <c r="NKW64" s="255"/>
      <c r="NKX64" s="255"/>
      <c r="NKY64" s="255"/>
      <c r="NKZ64" s="255"/>
      <c r="NLA64" s="255"/>
      <c r="NLB64" s="255"/>
      <c r="NLC64" s="255"/>
      <c r="NLD64" s="255"/>
      <c r="NLE64" s="255"/>
      <c r="NLF64" s="255"/>
      <c r="NLG64" s="255"/>
      <c r="NLH64" s="255"/>
      <c r="NLI64" s="255"/>
      <c r="NLJ64" s="255"/>
      <c r="NLK64" s="255"/>
      <c r="NLL64" s="255"/>
      <c r="NLM64" s="255"/>
      <c r="NLN64" s="255"/>
      <c r="NLO64" s="255"/>
      <c r="NLP64" s="255"/>
      <c r="NLQ64" s="255"/>
      <c r="NLR64" s="255"/>
      <c r="NLS64" s="255"/>
      <c r="NLT64" s="255"/>
      <c r="NLU64" s="255"/>
      <c r="NLV64" s="255"/>
      <c r="NLW64" s="255"/>
      <c r="NLX64" s="255"/>
      <c r="NLY64" s="255"/>
      <c r="NLZ64" s="255"/>
      <c r="NMA64" s="255"/>
      <c r="NMB64" s="255"/>
      <c r="NMC64" s="255"/>
      <c r="NMD64" s="255"/>
      <c r="NME64" s="255"/>
      <c r="NMF64" s="255"/>
      <c r="NMG64" s="255"/>
      <c r="NMH64" s="255"/>
      <c r="NMI64" s="255"/>
      <c r="NMJ64" s="255"/>
      <c r="NMK64" s="255"/>
      <c r="NML64" s="255"/>
      <c r="NMM64" s="255"/>
      <c r="NMN64" s="255"/>
      <c r="NMO64" s="255"/>
      <c r="NMP64" s="255"/>
      <c r="NMQ64" s="255"/>
      <c r="NMR64" s="255"/>
      <c r="NMS64" s="255"/>
      <c r="NMT64" s="255"/>
      <c r="NMU64" s="255"/>
      <c r="NMV64" s="255"/>
      <c r="NMW64" s="255"/>
      <c r="NMX64" s="255"/>
      <c r="NMY64" s="255"/>
      <c r="NMZ64" s="255"/>
      <c r="NNA64" s="255"/>
      <c r="NNB64" s="255"/>
      <c r="NNC64" s="255"/>
      <c r="NND64" s="255"/>
      <c r="NNE64" s="255"/>
      <c r="NNF64" s="255"/>
      <c r="NNG64" s="255"/>
      <c r="NNH64" s="255"/>
      <c r="NNI64" s="255"/>
      <c r="NNJ64" s="255"/>
      <c r="NNK64" s="255"/>
      <c r="NNL64" s="255"/>
      <c r="NNM64" s="255"/>
      <c r="NNN64" s="255"/>
      <c r="NNO64" s="255"/>
      <c r="NNP64" s="255"/>
      <c r="NNQ64" s="255"/>
      <c r="NNR64" s="255"/>
      <c r="NNS64" s="255"/>
      <c r="NNT64" s="255"/>
      <c r="NNU64" s="255"/>
      <c r="NNV64" s="255"/>
      <c r="NNW64" s="255"/>
      <c r="NNX64" s="255"/>
      <c r="NNY64" s="255"/>
      <c r="NNZ64" s="255"/>
      <c r="NOA64" s="255"/>
      <c r="NOB64" s="255"/>
      <c r="NOC64" s="255"/>
      <c r="NOD64" s="255"/>
      <c r="NOE64" s="255"/>
      <c r="NOF64" s="255"/>
      <c r="NOG64" s="255"/>
      <c r="NOH64" s="255"/>
      <c r="NOI64" s="255"/>
      <c r="NOJ64" s="255"/>
      <c r="NOK64" s="255"/>
      <c r="NOL64" s="255"/>
      <c r="NOM64" s="255"/>
      <c r="NON64" s="255"/>
      <c r="NOO64" s="255"/>
      <c r="NOP64" s="255"/>
      <c r="NOQ64" s="255"/>
      <c r="NOR64" s="255"/>
      <c r="NOS64" s="255"/>
      <c r="NOT64" s="255"/>
      <c r="NOU64" s="255"/>
      <c r="NOV64" s="255"/>
      <c r="NOW64" s="255"/>
      <c r="NOX64" s="255"/>
      <c r="NOY64" s="255"/>
      <c r="NOZ64" s="255"/>
      <c r="NPA64" s="255"/>
      <c r="NPB64" s="255"/>
      <c r="NPC64" s="255"/>
      <c r="NPD64" s="255"/>
      <c r="NPE64" s="255"/>
      <c r="NPF64" s="255"/>
      <c r="NPG64" s="255"/>
      <c r="NPH64" s="255"/>
      <c r="NPI64" s="255"/>
      <c r="NPJ64" s="255"/>
      <c r="NPK64" s="255"/>
      <c r="NPL64" s="255"/>
      <c r="NPM64" s="255"/>
      <c r="NPN64" s="255"/>
      <c r="NPO64" s="255"/>
      <c r="NPP64" s="255"/>
      <c r="NPQ64" s="255"/>
      <c r="NPR64" s="255"/>
      <c r="NPS64" s="255"/>
      <c r="NPT64" s="255"/>
      <c r="NPU64" s="255"/>
      <c r="NPV64" s="255"/>
      <c r="NPW64" s="255"/>
      <c r="NPX64" s="255"/>
      <c r="NPY64" s="255"/>
      <c r="NPZ64" s="255"/>
      <c r="NQA64" s="255"/>
      <c r="NQB64" s="255"/>
      <c r="NQC64" s="255"/>
      <c r="NQD64" s="255"/>
      <c r="NQE64" s="255"/>
      <c r="NQF64" s="255"/>
      <c r="NQG64" s="255"/>
      <c r="NQH64" s="255"/>
      <c r="NQI64" s="255"/>
      <c r="NQJ64" s="255"/>
      <c r="NQK64" s="255"/>
      <c r="NQL64" s="255"/>
      <c r="NQM64" s="255"/>
      <c r="NQN64" s="255"/>
      <c r="NQO64" s="255"/>
      <c r="NQP64" s="255"/>
      <c r="NQQ64" s="255"/>
      <c r="NQR64" s="255"/>
      <c r="NQS64" s="255"/>
      <c r="NQT64" s="255"/>
      <c r="NQU64" s="255"/>
      <c r="NQV64" s="255"/>
      <c r="NQW64" s="255"/>
      <c r="NQX64" s="255"/>
      <c r="NQY64" s="255"/>
      <c r="NQZ64" s="255"/>
      <c r="NRA64" s="255"/>
      <c r="NRB64" s="255"/>
      <c r="NRC64" s="255"/>
      <c r="NRD64" s="255"/>
      <c r="NRE64" s="255"/>
      <c r="NRF64" s="255"/>
      <c r="NRG64" s="255"/>
      <c r="NRH64" s="255"/>
      <c r="NRI64" s="255"/>
      <c r="NRJ64" s="255"/>
      <c r="NRK64" s="255"/>
      <c r="NRL64" s="255"/>
      <c r="NRM64" s="255"/>
      <c r="NRN64" s="255"/>
      <c r="NRO64" s="255"/>
      <c r="NRP64" s="255"/>
      <c r="NRQ64" s="255"/>
      <c r="NRR64" s="255"/>
      <c r="NRS64" s="255"/>
      <c r="NRT64" s="255"/>
      <c r="NRU64" s="255"/>
      <c r="NRV64" s="255"/>
      <c r="NRW64" s="255"/>
      <c r="NRX64" s="255"/>
      <c r="NRY64" s="255"/>
      <c r="NRZ64" s="255"/>
      <c r="NSA64" s="255"/>
      <c r="NSB64" s="255"/>
      <c r="NSC64" s="255"/>
      <c r="NSD64" s="255"/>
      <c r="NSE64" s="255"/>
      <c r="NSF64" s="255"/>
      <c r="NSG64" s="255"/>
      <c r="NSH64" s="255"/>
      <c r="NSI64" s="255"/>
      <c r="NSJ64" s="255"/>
      <c r="NSK64" s="255"/>
      <c r="NSL64" s="255"/>
      <c r="NSM64" s="255"/>
      <c r="NSN64" s="255"/>
      <c r="NSO64" s="255"/>
      <c r="NSP64" s="255"/>
      <c r="NSQ64" s="255"/>
      <c r="NSR64" s="255"/>
      <c r="NSS64" s="255"/>
      <c r="NST64" s="255"/>
      <c r="NSU64" s="255"/>
      <c r="NSV64" s="255"/>
      <c r="NSW64" s="255"/>
      <c r="NSX64" s="255"/>
      <c r="NSY64" s="255"/>
      <c r="NSZ64" s="255"/>
      <c r="NTA64" s="255"/>
      <c r="NTB64" s="255"/>
      <c r="NTC64" s="255"/>
      <c r="NTD64" s="255"/>
      <c r="NTE64" s="255"/>
      <c r="NTF64" s="255"/>
      <c r="NTG64" s="255"/>
      <c r="NTH64" s="255"/>
      <c r="NTI64" s="255"/>
      <c r="NTJ64" s="255"/>
      <c r="NTK64" s="255"/>
      <c r="NTL64" s="255"/>
      <c r="NTM64" s="255"/>
      <c r="NTN64" s="255"/>
      <c r="NTO64" s="255"/>
      <c r="NTP64" s="255"/>
      <c r="NTQ64" s="255"/>
      <c r="NTR64" s="255"/>
      <c r="NTS64" s="255"/>
      <c r="NTT64" s="255"/>
      <c r="NTU64" s="255"/>
      <c r="NTV64" s="255"/>
      <c r="NTW64" s="255"/>
      <c r="NTX64" s="255"/>
      <c r="NTY64" s="255"/>
      <c r="NTZ64" s="255"/>
      <c r="NUA64" s="255"/>
      <c r="NUB64" s="255"/>
      <c r="NUC64" s="255"/>
      <c r="NUD64" s="255"/>
      <c r="NUE64" s="255"/>
      <c r="NUF64" s="255"/>
      <c r="NUG64" s="255"/>
      <c r="NUH64" s="255"/>
      <c r="NUI64" s="255"/>
      <c r="NUJ64" s="255"/>
      <c r="NUK64" s="255"/>
      <c r="NUL64" s="255"/>
      <c r="NUM64" s="255"/>
      <c r="NUN64" s="255"/>
      <c r="NUO64" s="255"/>
      <c r="NUP64" s="255"/>
      <c r="NUQ64" s="255"/>
      <c r="NUR64" s="255"/>
      <c r="NUS64" s="255"/>
      <c r="NUT64" s="255"/>
      <c r="NUU64" s="255"/>
      <c r="NUV64" s="255"/>
      <c r="NUW64" s="255"/>
      <c r="NUX64" s="255"/>
      <c r="NUY64" s="255"/>
      <c r="NUZ64" s="255"/>
      <c r="NVA64" s="255"/>
      <c r="NVB64" s="255"/>
      <c r="NVC64" s="255"/>
      <c r="NVD64" s="255"/>
      <c r="NVE64" s="255"/>
      <c r="NVF64" s="255"/>
      <c r="NVG64" s="255"/>
      <c r="NVH64" s="255"/>
      <c r="NVI64" s="255"/>
      <c r="NVJ64" s="255"/>
      <c r="NVK64" s="255"/>
      <c r="NVL64" s="255"/>
      <c r="NVM64" s="255"/>
      <c r="NVN64" s="255"/>
      <c r="NVO64" s="255"/>
      <c r="NVP64" s="255"/>
      <c r="NVQ64" s="255"/>
      <c r="NVR64" s="255"/>
      <c r="NVS64" s="255"/>
      <c r="NVT64" s="255"/>
      <c r="NVU64" s="255"/>
      <c r="NVV64" s="255"/>
      <c r="NVW64" s="255"/>
      <c r="NVX64" s="255"/>
      <c r="NVY64" s="255"/>
      <c r="NVZ64" s="255"/>
      <c r="NWA64" s="255"/>
      <c r="NWB64" s="255"/>
      <c r="NWC64" s="255"/>
      <c r="NWD64" s="255"/>
      <c r="NWE64" s="255"/>
      <c r="NWF64" s="255"/>
      <c r="NWG64" s="255"/>
      <c r="NWH64" s="255"/>
      <c r="NWI64" s="255"/>
      <c r="NWJ64" s="255"/>
      <c r="NWK64" s="255"/>
      <c r="NWL64" s="255"/>
      <c r="NWM64" s="255"/>
      <c r="NWN64" s="255"/>
      <c r="NWO64" s="255"/>
      <c r="NWP64" s="255"/>
      <c r="NWQ64" s="255"/>
      <c r="NWR64" s="255"/>
      <c r="NWS64" s="255"/>
      <c r="NWT64" s="255"/>
      <c r="NWU64" s="255"/>
      <c r="NWV64" s="255"/>
      <c r="NWW64" s="255"/>
      <c r="NWX64" s="255"/>
      <c r="NWY64" s="255"/>
      <c r="NWZ64" s="255"/>
      <c r="NXA64" s="255"/>
      <c r="NXB64" s="255"/>
      <c r="NXC64" s="255"/>
      <c r="NXD64" s="255"/>
      <c r="NXE64" s="255"/>
      <c r="NXF64" s="255"/>
      <c r="NXG64" s="255"/>
      <c r="NXH64" s="255"/>
      <c r="NXI64" s="255"/>
      <c r="NXJ64" s="255"/>
      <c r="NXK64" s="255"/>
      <c r="NXL64" s="255"/>
      <c r="NXM64" s="255"/>
      <c r="NXN64" s="255"/>
      <c r="NXO64" s="255"/>
      <c r="NXP64" s="255"/>
      <c r="NXQ64" s="255"/>
      <c r="NXR64" s="255"/>
      <c r="NXS64" s="255"/>
      <c r="NXT64" s="255"/>
      <c r="NXU64" s="255"/>
      <c r="NXV64" s="255"/>
      <c r="NXW64" s="255"/>
      <c r="NXX64" s="255"/>
      <c r="NXY64" s="255"/>
      <c r="NXZ64" s="255"/>
      <c r="NYA64" s="255"/>
      <c r="NYB64" s="255"/>
      <c r="NYC64" s="255"/>
      <c r="NYD64" s="255"/>
      <c r="NYE64" s="255"/>
      <c r="NYF64" s="255"/>
      <c r="NYG64" s="255"/>
      <c r="NYH64" s="255"/>
      <c r="NYI64" s="255"/>
      <c r="NYJ64" s="255"/>
      <c r="NYK64" s="255"/>
      <c r="NYL64" s="255"/>
      <c r="NYM64" s="255"/>
      <c r="NYN64" s="255"/>
      <c r="NYO64" s="255"/>
      <c r="NYP64" s="255"/>
      <c r="NYQ64" s="255"/>
      <c r="NYR64" s="255"/>
      <c r="NYS64" s="255"/>
      <c r="NYT64" s="255"/>
      <c r="NYU64" s="255"/>
      <c r="NYV64" s="255"/>
      <c r="NYW64" s="255"/>
      <c r="NYX64" s="255"/>
      <c r="NYY64" s="255"/>
      <c r="NYZ64" s="255"/>
      <c r="NZA64" s="255"/>
      <c r="NZB64" s="255"/>
      <c r="NZC64" s="255"/>
      <c r="NZD64" s="255"/>
      <c r="NZE64" s="255"/>
      <c r="NZF64" s="255"/>
      <c r="NZG64" s="255"/>
      <c r="NZH64" s="255"/>
      <c r="NZI64" s="255"/>
      <c r="NZJ64" s="255"/>
      <c r="NZK64" s="255"/>
      <c r="NZL64" s="255"/>
      <c r="NZM64" s="255"/>
      <c r="NZN64" s="255"/>
      <c r="NZO64" s="255"/>
      <c r="NZP64" s="255"/>
      <c r="NZQ64" s="255"/>
      <c r="NZR64" s="255"/>
      <c r="NZS64" s="255"/>
      <c r="NZT64" s="255"/>
      <c r="NZU64" s="255"/>
      <c r="NZV64" s="255"/>
      <c r="NZW64" s="255"/>
      <c r="NZX64" s="255"/>
      <c r="NZY64" s="255"/>
      <c r="NZZ64" s="255"/>
      <c r="OAA64" s="255"/>
      <c r="OAB64" s="255"/>
      <c r="OAC64" s="255"/>
      <c r="OAD64" s="255"/>
      <c r="OAE64" s="255"/>
      <c r="OAF64" s="255"/>
      <c r="OAG64" s="255"/>
      <c r="OAH64" s="255"/>
      <c r="OAI64" s="255"/>
      <c r="OAJ64" s="255"/>
      <c r="OAK64" s="255"/>
      <c r="OAL64" s="255"/>
      <c r="OAM64" s="255"/>
      <c r="OAN64" s="255"/>
      <c r="OAO64" s="255"/>
      <c r="OAP64" s="255"/>
      <c r="OAQ64" s="255"/>
      <c r="OAR64" s="255"/>
      <c r="OAS64" s="255"/>
      <c r="OAT64" s="255"/>
      <c r="OAU64" s="255"/>
      <c r="OAV64" s="255"/>
      <c r="OAW64" s="255"/>
      <c r="OAX64" s="255"/>
      <c r="OAY64" s="255"/>
      <c r="OAZ64" s="255"/>
      <c r="OBA64" s="255"/>
      <c r="OBB64" s="255"/>
      <c r="OBC64" s="255"/>
      <c r="OBD64" s="255"/>
      <c r="OBE64" s="255"/>
      <c r="OBF64" s="255"/>
      <c r="OBG64" s="255"/>
      <c r="OBH64" s="255"/>
      <c r="OBI64" s="255"/>
      <c r="OBJ64" s="255"/>
      <c r="OBK64" s="255"/>
      <c r="OBL64" s="255"/>
      <c r="OBM64" s="255"/>
      <c r="OBN64" s="255"/>
      <c r="OBO64" s="255"/>
      <c r="OBP64" s="255"/>
      <c r="OBQ64" s="255"/>
      <c r="OBR64" s="255"/>
      <c r="OBS64" s="255"/>
      <c r="OBT64" s="255"/>
      <c r="OBU64" s="255"/>
      <c r="OBV64" s="255"/>
      <c r="OBW64" s="255"/>
      <c r="OBX64" s="255"/>
      <c r="OBY64" s="255"/>
      <c r="OBZ64" s="255"/>
      <c r="OCA64" s="255"/>
      <c r="OCB64" s="255"/>
      <c r="OCC64" s="255"/>
      <c r="OCD64" s="255"/>
      <c r="OCE64" s="255"/>
      <c r="OCF64" s="255"/>
      <c r="OCG64" s="255"/>
      <c r="OCH64" s="255"/>
      <c r="OCI64" s="255"/>
      <c r="OCJ64" s="255"/>
      <c r="OCK64" s="255"/>
      <c r="OCL64" s="255"/>
      <c r="OCM64" s="255"/>
      <c r="OCN64" s="255"/>
      <c r="OCO64" s="255"/>
      <c r="OCP64" s="255"/>
      <c r="OCQ64" s="255"/>
      <c r="OCR64" s="255"/>
      <c r="OCS64" s="255"/>
      <c r="OCT64" s="255"/>
      <c r="OCU64" s="255"/>
      <c r="OCV64" s="255"/>
      <c r="OCW64" s="255"/>
      <c r="OCX64" s="255"/>
      <c r="OCY64" s="255"/>
      <c r="OCZ64" s="255"/>
      <c r="ODA64" s="255"/>
      <c r="ODB64" s="255"/>
      <c r="ODC64" s="255"/>
      <c r="ODD64" s="255"/>
      <c r="ODE64" s="255"/>
      <c r="ODF64" s="255"/>
      <c r="ODG64" s="255"/>
      <c r="ODH64" s="255"/>
      <c r="ODI64" s="255"/>
      <c r="ODJ64" s="255"/>
      <c r="ODK64" s="255"/>
      <c r="ODL64" s="255"/>
      <c r="ODM64" s="255"/>
      <c r="ODN64" s="255"/>
      <c r="ODO64" s="255"/>
      <c r="ODP64" s="255"/>
      <c r="ODQ64" s="255"/>
      <c r="ODR64" s="255"/>
      <c r="ODS64" s="255"/>
      <c r="ODT64" s="255"/>
      <c r="ODU64" s="255"/>
      <c r="ODV64" s="255"/>
      <c r="ODW64" s="255"/>
      <c r="ODX64" s="255"/>
      <c r="ODY64" s="255"/>
      <c r="ODZ64" s="255"/>
      <c r="OEA64" s="255"/>
      <c r="OEB64" s="255"/>
      <c r="OEC64" s="255"/>
      <c r="OED64" s="255"/>
      <c r="OEE64" s="255"/>
      <c r="OEF64" s="255"/>
      <c r="OEG64" s="255"/>
      <c r="OEH64" s="255"/>
      <c r="OEI64" s="255"/>
      <c r="OEJ64" s="255"/>
      <c r="OEK64" s="255"/>
      <c r="OEL64" s="255"/>
      <c r="OEM64" s="255"/>
      <c r="OEN64" s="255"/>
      <c r="OEO64" s="255"/>
      <c r="OEP64" s="255"/>
      <c r="OEQ64" s="255"/>
      <c r="OER64" s="255"/>
      <c r="OES64" s="255"/>
      <c r="OET64" s="255"/>
      <c r="OEU64" s="255"/>
      <c r="OEV64" s="255"/>
      <c r="OEW64" s="255"/>
      <c r="OEX64" s="255"/>
      <c r="OEY64" s="255"/>
      <c r="OEZ64" s="255"/>
      <c r="OFA64" s="255"/>
      <c r="OFB64" s="255"/>
      <c r="OFC64" s="255"/>
      <c r="OFD64" s="255"/>
      <c r="OFE64" s="255"/>
      <c r="OFF64" s="255"/>
      <c r="OFG64" s="255"/>
      <c r="OFH64" s="255"/>
      <c r="OFI64" s="255"/>
      <c r="OFJ64" s="255"/>
      <c r="OFK64" s="255"/>
      <c r="OFL64" s="255"/>
      <c r="OFM64" s="255"/>
      <c r="OFN64" s="255"/>
      <c r="OFO64" s="255"/>
      <c r="OFP64" s="255"/>
      <c r="OFQ64" s="255"/>
      <c r="OFR64" s="255"/>
      <c r="OFS64" s="255"/>
      <c r="OFT64" s="255"/>
      <c r="OFU64" s="255"/>
      <c r="OFV64" s="255"/>
      <c r="OFW64" s="255"/>
      <c r="OFX64" s="255"/>
      <c r="OFY64" s="255"/>
      <c r="OFZ64" s="255"/>
      <c r="OGA64" s="255"/>
      <c r="OGB64" s="255"/>
      <c r="OGC64" s="255"/>
      <c r="OGD64" s="255"/>
      <c r="OGE64" s="255"/>
      <c r="OGF64" s="255"/>
      <c r="OGG64" s="255"/>
      <c r="OGH64" s="255"/>
      <c r="OGI64" s="255"/>
      <c r="OGJ64" s="255"/>
      <c r="OGK64" s="255"/>
      <c r="OGL64" s="255"/>
      <c r="OGM64" s="255"/>
      <c r="OGN64" s="255"/>
      <c r="OGO64" s="255"/>
      <c r="OGP64" s="255"/>
      <c r="OGQ64" s="255"/>
      <c r="OGR64" s="255"/>
      <c r="OGS64" s="255"/>
      <c r="OGT64" s="255"/>
      <c r="OGU64" s="255"/>
      <c r="OGV64" s="255"/>
      <c r="OGW64" s="255"/>
      <c r="OGX64" s="255"/>
      <c r="OGY64" s="255"/>
      <c r="OGZ64" s="255"/>
      <c r="OHA64" s="255"/>
      <c r="OHB64" s="255"/>
      <c r="OHC64" s="255"/>
      <c r="OHD64" s="255"/>
      <c r="OHE64" s="255"/>
      <c r="OHF64" s="255"/>
      <c r="OHG64" s="255"/>
      <c r="OHH64" s="255"/>
      <c r="OHI64" s="255"/>
      <c r="OHJ64" s="255"/>
      <c r="OHK64" s="255"/>
      <c r="OHL64" s="255"/>
      <c r="OHM64" s="255"/>
      <c r="OHN64" s="255"/>
      <c r="OHO64" s="255"/>
      <c r="OHP64" s="255"/>
      <c r="OHQ64" s="255"/>
      <c r="OHR64" s="255"/>
      <c r="OHS64" s="255"/>
      <c r="OHT64" s="255"/>
      <c r="OHU64" s="255"/>
      <c r="OHV64" s="255"/>
      <c r="OHW64" s="255"/>
      <c r="OHX64" s="255"/>
      <c r="OHY64" s="255"/>
      <c r="OHZ64" s="255"/>
      <c r="OIA64" s="255"/>
      <c r="OIB64" s="255"/>
      <c r="OIC64" s="255"/>
      <c r="OID64" s="255"/>
      <c r="OIE64" s="255"/>
      <c r="OIF64" s="255"/>
      <c r="OIG64" s="255"/>
      <c r="OIH64" s="255"/>
      <c r="OII64" s="255"/>
      <c r="OIJ64" s="255"/>
      <c r="OIK64" s="255"/>
      <c r="OIL64" s="255"/>
      <c r="OIM64" s="255"/>
      <c r="OIN64" s="255"/>
      <c r="OIO64" s="255"/>
      <c r="OIP64" s="255"/>
      <c r="OIQ64" s="255"/>
      <c r="OIR64" s="255"/>
      <c r="OIS64" s="255"/>
      <c r="OIT64" s="255"/>
      <c r="OIU64" s="255"/>
      <c r="OIV64" s="255"/>
      <c r="OIW64" s="255"/>
      <c r="OIX64" s="255"/>
      <c r="OIY64" s="255"/>
      <c r="OIZ64" s="255"/>
      <c r="OJA64" s="255"/>
      <c r="OJB64" s="255"/>
      <c r="OJC64" s="255"/>
      <c r="OJD64" s="255"/>
      <c r="OJE64" s="255"/>
      <c r="OJF64" s="255"/>
      <c r="OJG64" s="255"/>
      <c r="OJH64" s="255"/>
      <c r="OJI64" s="255"/>
      <c r="OJJ64" s="255"/>
      <c r="OJK64" s="255"/>
      <c r="OJL64" s="255"/>
      <c r="OJM64" s="255"/>
      <c r="OJN64" s="255"/>
      <c r="OJO64" s="255"/>
      <c r="OJP64" s="255"/>
      <c r="OJQ64" s="255"/>
      <c r="OJR64" s="255"/>
      <c r="OJS64" s="255"/>
      <c r="OJT64" s="255"/>
      <c r="OJU64" s="255"/>
      <c r="OJV64" s="255"/>
      <c r="OJW64" s="255"/>
      <c r="OJX64" s="255"/>
      <c r="OJY64" s="255"/>
      <c r="OJZ64" s="255"/>
      <c r="OKA64" s="255"/>
      <c r="OKB64" s="255"/>
      <c r="OKC64" s="255"/>
      <c r="OKD64" s="255"/>
      <c r="OKE64" s="255"/>
      <c r="OKF64" s="255"/>
      <c r="OKG64" s="255"/>
      <c r="OKH64" s="255"/>
      <c r="OKI64" s="255"/>
      <c r="OKJ64" s="255"/>
      <c r="OKK64" s="255"/>
      <c r="OKL64" s="255"/>
      <c r="OKM64" s="255"/>
      <c r="OKN64" s="255"/>
      <c r="OKO64" s="255"/>
      <c r="OKP64" s="255"/>
      <c r="OKQ64" s="255"/>
      <c r="OKR64" s="255"/>
      <c r="OKS64" s="255"/>
      <c r="OKT64" s="255"/>
      <c r="OKU64" s="255"/>
      <c r="OKV64" s="255"/>
      <c r="OKW64" s="255"/>
      <c r="OKX64" s="255"/>
      <c r="OKY64" s="255"/>
      <c r="OKZ64" s="255"/>
      <c r="OLA64" s="255"/>
      <c r="OLB64" s="255"/>
      <c r="OLC64" s="255"/>
      <c r="OLD64" s="255"/>
      <c r="OLE64" s="255"/>
      <c r="OLF64" s="255"/>
      <c r="OLG64" s="255"/>
      <c r="OLH64" s="255"/>
      <c r="OLI64" s="255"/>
      <c r="OLJ64" s="255"/>
      <c r="OLK64" s="255"/>
      <c r="OLL64" s="255"/>
      <c r="OLM64" s="255"/>
      <c r="OLN64" s="255"/>
      <c r="OLO64" s="255"/>
      <c r="OLP64" s="255"/>
      <c r="OLQ64" s="255"/>
      <c r="OLR64" s="255"/>
      <c r="OLS64" s="255"/>
      <c r="OLT64" s="255"/>
      <c r="OLU64" s="255"/>
      <c r="OLV64" s="255"/>
      <c r="OLW64" s="255"/>
      <c r="OLX64" s="255"/>
      <c r="OLY64" s="255"/>
      <c r="OLZ64" s="255"/>
      <c r="OMA64" s="255"/>
      <c r="OMB64" s="255"/>
      <c r="OMC64" s="255"/>
      <c r="OMD64" s="255"/>
      <c r="OME64" s="255"/>
      <c r="OMF64" s="255"/>
      <c r="OMG64" s="255"/>
      <c r="OMH64" s="255"/>
      <c r="OMI64" s="255"/>
      <c r="OMJ64" s="255"/>
      <c r="OMK64" s="255"/>
      <c r="OML64" s="255"/>
      <c r="OMM64" s="255"/>
      <c r="OMN64" s="255"/>
      <c r="OMO64" s="255"/>
      <c r="OMP64" s="255"/>
      <c r="OMQ64" s="255"/>
      <c r="OMR64" s="255"/>
      <c r="OMS64" s="255"/>
      <c r="OMT64" s="255"/>
      <c r="OMU64" s="255"/>
      <c r="OMV64" s="255"/>
      <c r="OMW64" s="255"/>
      <c r="OMX64" s="255"/>
      <c r="OMY64" s="255"/>
      <c r="OMZ64" s="255"/>
      <c r="ONA64" s="255"/>
      <c r="ONB64" s="255"/>
      <c r="ONC64" s="255"/>
      <c r="OND64" s="255"/>
      <c r="ONE64" s="255"/>
      <c r="ONF64" s="255"/>
      <c r="ONG64" s="255"/>
      <c r="ONH64" s="255"/>
      <c r="ONI64" s="255"/>
      <c r="ONJ64" s="255"/>
      <c r="ONK64" s="255"/>
      <c r="ONL64" s="255"/>
      <c r="ONM64" s="255"/>
      <c r="ONN64" s="255"/>
      <c r="ONO64" s="255"/>
      <c r="ONP64" s="255"/>
      <c r="ONQ64" s="255"/>
      <c r="ONR64" s="255"/>
      <c r="ONS64" s="255"/>
      <c r="ONT64" s="255"/>
      <c r="ONU64" s="255"/>
      <c r="ONV64" s="255"/>
      <c r="ONW64" s="255"/>
      <c r="ONX64" s="255"/>
      <c r="ONY64" s="255"/>
      <c r="ONZ64" s="255"/>
      <c r="OOA64" s="255"/>
      <c r="OOB64" s="255"/>
      <c r="OOC64" s="255"/>
      <c r="OOD64" s="255"/>
      <c r="OOE64" s="255"/>
      <c r="OOF64" s="255"/>
      <c r="OOG64" s="255"/>
      <c r="OOH64" s="255"/>
      <c r="OOI64" s="255"/>
      <c r="OOJ64" s="255"/>
      <c r="OOK64" s="255"/>
      <c r="OOL64" s="255"/>
      <c r="OOM64" s="255"/>
      <c r="OON64" s="255"/>
      <c r="OOO64" s="255"/>
      <c r="OOP64" s="255"/>
      <c r="OOQ64" s="255"/>
      <c r="OOR64" s="255"/>
      <c r="OOS64" s="255"/>
      <c r="OOT64" s="255"/>
      <c r="OOU64" s="255"/>
      <c r="OOV64" s="255"/>
      <c r="OOW64" s="255"/>
      <c r="OOX64" s="255"/>
      <c r="OOY64" s="255"/>
      <c r="OOZ64" s="255"/>
      <c r="OPA64" s="255"/>
      <c r="OPB64" s="255"/>
      <c r="OPC64" s="255"/>
      <c r="OPD64" s="255"/>
      <c r="OPE64" s="255"/>
      <c r="OPF64" s="255"/>
      <c r="OPG64" s="255"/>
      <c r="OPH64" s="255"/>
      <c r="OPI64" s="255"/>
      <c r="OPJ64" s="255"/>
      <c r="OPK64" s="255"/>
      <c r="OPL64" s="255"/>
      <c r="OPM64" s="255"/>
      <c r="OPN64" s="255"/>
      <c r="OPO64" s="255"/>
      <c r="OPP64" s="255"/>
      <c r="OPQ64" s="255"/>
      <c r="OPR64" s="255"/>
      <c r="OPS64" s="255"/>
      <c r="OPT64" s="255"/>
      <c r="OPU64" s="255"/>
      <c r="OPV64" s="255"/>
      <c r="OPW64" s="255"/>
      <c r="OPX64" s="255"/>
      <c r="OPY64" s="255"/>
      <c r="OPZ64" s="255"/>
      <c r="OQA64" s="255"/>
      <c r="OQB64" s="255"/>
      <c r="OQC64" s="255"/>
      <c r="OQD64" s="255"/>
      <c r="OQE64" s="255"/>
      <c r="OQF64" s="255"/>
      <c r="OQG64" s="255"/>
      <c r="OQH64" s="255"/>
      <c r="OQI64" s="255"/>
      <c r="OQJ64" s="255"/>
      <c r="OQK64" s="255"/>
      <c r="OQL64" s="255"/>
      <c r="OQM64" s="255"/>
      <c r="OQN64" s="255"/>
      <c r="OQO64" s="255"/>
      <c r="OQP64" s="255"/>
      <c r="OQQ64" s="255"/>
      <c r="OQR64" s="255"/>
      <c r="OQS64" s="255"/>
      <c r="OQT64" s="255"/>
      <c r="OQU64" s="255"/>
      <c r="OQV64" s="255"/>
      <c r="OQW64" s="255"/>
      <c r="OQX64" s="255"/>
      <c r="OQY64" s="255"/>
      <c r="OQZ64" s="255"/>
      <c r="ORA64" s="255"/>
      <c r="ORB64" s="255"/>
      <c r="ORC64" s="255"/>
      <c r="ORD64" s="255"/>
      <c r="ORE64" s="255"/>
      <c r="ORF64" s="255"/>
      <c r="ORG64" s="255"/>
      <c r="ORH64" s="255"/>
      <c r="ORI64" s="255"/>
      <c r="ORJ64" s="255"/>
      <c r="ORK64" s="255"/>
      <c r="ORL64" s="255"/>
      <c r="ORM64" s="255"/>
      <c r="ORN64" s="255"/>
      <c r="ORO64" s="255"/>
      <c r="ORP64" s="255"/>
      <c r="ORQ64" s="255"/>
      <c r="ORR64" s="255"/>
      <c r="ORS64" s="255"/>
      <c r="ORT64" s="255"/>
      <c r="ORU64" s="255"/>
      <c r="ORV64" s="255"/>
      <c r="ORW64" s="255"/>
      <c r="ORX64" s="255"/>
      <c r="ORY64" s="255"/>
      <c r="ORZ64" s="255"/>
      <c r="OSA64" s="255"/>
      <c r="OSB64" s="255"/>
      <c r="OSC64" s="255"/>
      <c r="OSD64" s="255"/>
      <c r="OSE64" s="255"/>
      <c r="OSF64" s="255"/>
      <c r="OSG64" s="255"/>
      <c r="OSH64" s="255"/>
      <c r="OSI64" s="255"/>
      <c r="OSJ64" s="255"/>
      <c r="OSK64" s="255"/>
      <c r="OSL64" s="255"/>
      <c r="OSM64" s="255"/>
      <c r="OSN64" s="255"/>
      <c r="OSO64" s="255"/>
      <c r="OSP64" s="255"/>
      <c r="OSQ64" s="255"/>
      <c r="OSR64" s="255"/>
      <c r="OSS64" s="255"/>
      <c r="OST64" s="255"/>
      <c r="OSU64" s="255"/>
      <c r="OSV64" s="255"/>
      <c r="OSW64" s="255"/>
      <c r="OSX64" s="255"/>
      <c r="OSY64" s="255"/>
      <c r="OSZ64" s="255"/>
      <c r="OTA64" s="255"/>
      <c r="OTB64" s="255"/>
      <c r="OTC64" s="255"/>
      <c r="OTD64" s="255"/>
      <c r="OTE64" s="255"/>
      <c r="OTF64" s="255"/>
      <c r="OTG64" s="255"/>
      <c r="OTH64" s="255"/>
      <c r="OTI64" s="255"/>
      <c r="OTJ64" s="255"/>
      <c r="OTK64" s="255"/>
      <c r="OTL64" s="255"/>
      <c r="OTM64" s="255"/>
      <c r="OTN64" s="255"/>
      <c r="OTO64" s="255"/>
      <c r="OTP64" s="255"/>
      <c r="OTQ64" s="255"/>
      <c r="OTR64" s="255"/>
      <c r="OTS64" s="255"/>
      <c r="OTT64" s="255"/>
      <c r="OTU64" s="255"/>
      <c r="OTV64" s="255"/>
      <c r="OTW64" s="255"/>
      <c r="OTX64" s="255"/>
      <c r="OTY64" s="255"/>
      <c r="OTZ64" s="255"/>
      <c r="OUA64" s="255"/>
      <c r="OUB64" s="255"/>
      <c r="OUC64" s="255"/>
      <c r="OUD64" s="255"/>
      <c r="OUE64" s="255"/>
      <c r="OUF64" s="255"/>
      <c r="OUG64" s="255"/>
      <c r="OUH64" s="255"/>
      <c r="OUI64" s="255"/>
      <c r="OUJ64" s="255"/>
      <c r="OUK64" s="255"/>
      <c r="OUL64" s="255"/>
      <c r="OUM64" s="255"/>
      <c r="OUN64" s="255"/>
      <c r="OUO64" s="255"/>
      <c r="OUP64" s="255"/>
      <c r="OUQ64" s="255"/>
      <c r="OUR64" s="255"/>
      <c r="OUS64" s="255"/>
      <c r="OUT64" s="255"/>
      <c r="OUU64" s="255"/>
      <c r="OUV64" s="255"/>
      <c r="OUW64" s="255"/>
      <c r="OUX64" s="255"/>
      <c r="OUY64" s="255"/>
      <c r="OUZ64" s="255"/>
      <c r="OVA64" s="255"/>
      <c r="OVB64" s="255"/>
      <c r="OVC64" s="255"/>
      <c r="OVD64" s="255"/>
      <c r="OVE64" s="255"/>
      <c r="OVF64" s="255"/>
      <c r="OVG64" s="255"/>
      <c r="OVH64" s="255"/>
      <c r="OVI64" s="255"/>
      <c r="OVJ64" s="255"/>
      <c r="OVK64" s="255"/>
      <c r="OVL64" s="255"/>
      <c r="OVM64" s="255"/>
      <c r="OVN64" s="255"/>
      <c r="OVO64" s="255"/>
      <c r="OVP64" s="255"/>
      <c r="OVQ64" s="255"/>
      <c r="OVR64" s="255"/>
      <c r="OVS64" s="255"/>
      <c r="OVT64" s="255"/>
      <c r="OVU64" s="255"/>
      <c r="OVV64" s="255"/>
      <c r="OVW64" s="255"/>
      <c r="OVX64" s="255"/>
      <c r="OVY64" s="255"/>
      <c r="OVZ64" s="255"/>
      <c r="OWA64" s="255"/>
      <c r="OWB64" s="255"/>
      <c r="OWC64" s="255"/>
      <c r="OWD64" s="255"/>
      <c r="OWE64" s="255"/>
      <c r="OWF64" s="255"/>
      <c r="OWG64" s="255"/>
      <c r="OWH64" s="255"/>
      <c r="OWI64" s="255"/>
      <c r="OWJ64" s="255"/>
      <c r="OWK64" s="255"/>
      <c r="OWL64" s="255"/>
      <c r="OWM64" s="255"/>
      <c r="OWN64" s="255"/>
      <c r="OWO64" s="255"/>
      <c r="OWP64" s="255"/>
      <c r="OWQ64" s="255"/>
      <c r="OWR64" s="255"/>
      <c r="OWS64" s="255"/>
      <c r="OWT64" s="255"/>
      <c r="OWU64" s="255"/>
      <c r="OWV64" s="255"/>
      <c r="OWW64" s="255"/>
      <c r="OWX64" s="255"/>
      <c r="OWY64" s="255"/>
      <c r="OWZ64" s="255"/>
      <c r="OXA64" s="255"/>
      <c r="OXB64" s="255"/>
      <c r="OXC64" s="255"/>
      <c r="OXD64" s="255"/>
      <c r="OXE64" s="255"/>
      <c r="OXF64" s="255"/>
      <c r="OXG64" s="255"/>
      <c r="OXH64" s="255"/>
      <c r="OXI64" s="255"/>
      <c r="OXJ64" s="255"/>
      <c r="OXK64" s="255"/>
      <c r="OXL64" s="255"/>
      <c r="OXM64" s="255"/>
      <c r="OXN64" s="255"/>
      <c r="OXO64" s="255"/>
      <c r="OXP64" s="255"/>
      <c r="OXQ64" s="255"/>
      <c r="OXR64" s="255"/>
      <c r="OXS64" s="255"/>
      <c r="OXT64" s="255"/>
      <c r="OXU64" s="255"/>
      <c r="OXV64" s="255"/>
      <c r="OXW64" s="255"/>
      <c r="OXX64" s="255"/>
      <c r="OXY64" s="255"/>
      <c r="OXZ64" s="255"/>
      <c r="OYA64" s="255"/>
      <c r="OYB64" s="255"/>
      <c r="OYC64" s="255"/>
      <c r="OYD64" s="255"/>
      <c r="OYE64" s="255"/>
      <c r="OYF64" s="255"/>
      <c r="OYG64" s="255"/>
      <c r="OYH64" s="255"/>
      <c r="OYI64" s="255"/>
      <c r="OYJ64" s="255"/>
      <c r="OYK64" s="255"/>
      <c r="OYL64" s="255"/>
      <c r="OYM64" s="255"/>
      <c r="OYN64" s="255"/>
      <c r="OYO64" s="255"/>
      <c r="OYP64" s="255"/>
      <c r="OYQ64" s="255"/>
      <c r="OYR64" s="255"/>
      <c r="OYS64" s="255"/>
      <c r="OYT64" s="255"/>
      <c r="OYU64" s="255"/>
      <c r="OYV64" s="255"/>
      <c r="OYW64" s="255"/>
      <c r="OYX64" s="255"/>
      <c r="OYY64" s="255"/>
      <c r="OYZ64" s="255"/>
      <c r="OZA64" s="255"/>
      <c r="OZB64" s="255"/>
      <c r="OZC64" s="255"/>
      <c r="OZD64" s="255"/>
      <c r="OZE64" s="255"/>
      <c r="OZF64" s="255"/>
      <c r="OZG64" s="255"/>
      <c r="OZH64" s="255"/>
      <c r="OZI64" s="255"/>
      <c r="OZJ64" s="255"/>
      <c r="OZK64" s="255"/>
      <c r="OZL64" s="255"/>
      <c r="OZM64" s="255"/>
      <c r="OZN64" s="255"/>
      <c r="OZO64" s="255"/>
      <c r="OZP64" s="255"/>
      <c r="OZQ64" s="255"/>
      <c r="OZR64" s="255"/>
      <c r="OZS64" s="255"/>
      <c r="OZT64" s="255"/>
      <c r="OZU64" s="255"/>
      <c r="OZV64" s="255"/>
      <c r="OZW64" s="255"/>
      <c r="OZX64" s="255"/>
      <c r="OZY64" s="255"/>
      <c r="OZZ64" s="255"/>
      <c r="PAA64" s="255"/>
      <c r="PAB64" s="255"/>
      <c r="PAC64" s="255"/>
      <c r="PAD64" s="255"/>
      <c r="PAE64" s="255"/>
      <c r="PAF64" s="255"/>
      <c r="PAG64" s="255"/>
      <c r="PAH64" s="255"/>
      <c r="PAI64" s="255"/>
      <c r="PAJ64" s="255"/>
      <c r="PAK64" s="255"/>
      <c r="PAL64" s="255"/>
      <c r="PAM64" s="255"/>
      <c r="PAN64" s="255"/>
      <c r="PAO64" s="255"/>
      <c r="PAP64" s="255"/>
      <c r="PAQ64" s="255"/>
      <c r="PAR64" s="255"/>
      <c r="PAS64" s="255"/>
      <c r="PAT64" s="255"/>
      <c r="PAU64" s="255"/>
      <c r="PAV64" s="255"/>
      <c r="PAW64" s="255"/>
      <c r="PAX64" s="255"/>
      <c r="PAY64" s="255"/>
      <c r="PAZ64" s="255"/>
      <c r="PBA64" s="255"/>
      <c r="PBB64" s="255"/>
      <c r="PBC64" s="255"/>
      <c r="PBD64" s="255"/>
      <c r="PBE64" s="255"/>
      <c r="PBF64" s="255"/>
      <c r="PBG64" s="255"/>
      <c r="PBH64" s="255"/>
      <c r="PBI64" s="255"/>
      <c r="PBJ64" s="255"/>
      <c r="PBK64" s="255"/>
      <c r="PBL64" s="255"/>
      <c r="PBM64" s="255"/>
      <c r="PBN64" s="255"/>
      <c r="PBO64" s="255"/>
      <c r="PBP64" s="255"/>
      <c r="PBQ64" s="255"/>
      <c r="PBR64" s="255"/>
      <c r="PBS64" s="255"/>
      <c r="PBT64" s="255"/>
      <c r="PBU64" s="255"/>
      <c r="PBV64" s="255"/>
      <c r="PBW64" s="255"/>
      <c r="PBX64" s="255"/>
      <c r="PBY64" s="255"/>
      <c r="PBZ64" s="255"/>
      <c r="PCA64" s="255"/>
      <c r="PCB64" s="255"/>
      <c r="PCC64" s="255"/>
      <c r="PCD64" s="255"/>
      <c r="PCE64" s="255"/>
      <c r="PCF64" s="255"/>
      <c r="PCG64" s="255"/>
      <c r="PCH64" s="255"/>
      <c r="PCI64" s="255"/>
      <c r="PCJ64" s="255"/>
      <c r="PCK64" s="255"/>
      <c r="PCL64" s="255"/>
      <c r="PCM64" s="255"/>
      <c r="PCN64" s="255"/>
      <c r="PCO64" s="255"/>
      <c r="PCP64" s="255"/>
      <c r="PCQ64" s="255"/>
      <c r="PCR64" s="255"/>
      <c r="PCS64" s="255"/>
      <c r="PCT64" s="255"/>
      <c r="PCU64" s="255"/>
      <c r="PCV64" s="255"/>
      <c r="PCW64" s="255"/>
      <c r="PCX64" s="255"/>
      <c r="PCY64" s="255"/>
      <c r="PCZ64" s="255"/>
      <c r="PDA64" s="255"/>
      <c r="PDB64" s="255"/>
      <c r="PDC64" s="255"/>
      <c r="PDD64" s="255"/>
      <c r="PDE64" s="255"/>
      <c r="PDF64" s="255"/>
      <c r="PDG64" s="255"/>
      <c r="PDH64" s="255"/>
      <c r="PDI64" s="255"/>
      <c r="PDJ64" s="255"/>
      <c r="PDK64" s="255"/>
      <c r="PDL64" s="255"/>
      <c r="PDM64" s="255"/>
      <c r="PDN64" s="255"/>
      <c r="PDO64" s="255"/>
      <c r="PDP64" s="255"/>
      <c r="PDQ64" s="255"/>
      <c r="PDR64" s="255"/>
      <c r="PDS64" s="255"/>
      <c r="PDT64" s="255"/>
      <c r="PDU64" s="255"/>
      <c r="PDV64" s="255"/>
      <c r="PDW64" s="255"/>
      <c r="PDX64" s="255"/>
      <c r="PDY64" s="255"/>
      <c r="PDZ64" s="255"/>
      <c r="PEA64" s="255"/>
      <c r="PEB64" s="255"/>
      <c r="PEC64" s="255"/>
      <c r="PED64" s="255"/>
      <c r="PEE64" s="255"/>
      <c r="PEF64" s="255"/>
      <c r="PEG64" s="255"/>
      <c r="PEH64" s="255"/>
      <c r="PEI64" s="255"/>
      <c r="PEJ64" s="255"/>
      <c r="PEK64" s="255"/>
      <c r="PEL64" s="255"/>
      <c r="PEM64" s="255"/>
      <c r="PEN64" s="255"/>
      <c r="PEO64" s="255"/>
      <c r="PEP64" s="255"/>
      <c r="PEQ64" s="255"/>
      <c r="PER64" s="255"/>
      <c r="PES64" s="255"/>
      <c r="PET64" s="255"/>
      <c r="PEU64" s="255"/>
      <c r="PEV64" s="255"/>
      <c r="PEW64" s="255"/>
      <c r="PEX64" s="255"/>
      <c r="PEY64" s="255"/>
      <c r="PEZ64" s="255"/>
      <c r="PFA64" s="255"/>
      <c r="PFB64" s="255"/>
      <c r="PFC64" s="255"/>
      <c r="PFD64" s="255"/>
      <c r="PFE64" s="255"/>
      <c r="PFF64" s="255"/>
      <c r="PFG64" s="255"/>
      <c r="PFH64" s="255"/>
      <c r="PFI64" s="255"/>
      <c r="PFJ64" s="255"/>
      <c r="PFK64" s="255"/>
      <c r="PFL64" s="255"/>
      <c r="PFM64" s="255"/>
      <c r="PFN64" s="255"/>
      <c r="PFO64" s="255"/>
      <c r="PFP64" s="255"/>
      <c r="PFQ64" s="255"/>
      <c r="PFR64" s="255"/>
      <c r="PFS64" s="255"/>
      <c r="PFT64" s="255"/>
      <c r="PFU64" s="255"/>
      <c r="PFV64" s="255"/>
      <c r="PFW64" s="255"/>
      <c r="PFX64" s="255"/>
      <c r="PFY64" s="255"/>
      <c r="PFZ64" s="255"/>
      <c r="PGA64" s="255"/>
      <c r="PGB64" s="255"/>
      <c r="PGC64" s="255"/>
      <c r="PGD64" s="255"/>
      <c r="PGE64" s="255"/>
      <c r="PGF64" s="255"/>
      <c r="PGG64" s="255"/>
      <c r="PGH64" s="255"/>
      <c r="PGI64" s="255"/>
      <c r="PGJ64" s="255"/>
      <c r="PGK64" s="255"/>
      <c r="PGL64" s="255"/>
      <c r="PGM64" s="255"/>
      <c r="PGN64" s="255"/>
      <c r="PGO64" s="255"/>
      <c r="PGP64" s="255"/>
      <c r="PGQ64" s="255"/>
      <c r="PGR64" s="255"/>
      <c r="PGS64" s="255"/>
      <c r="PGT64" s="255"/>
      <c r="PGU64" s="255"/>
      <c r="PGV64" s="255"/>
      <c r="PGW64" s="255"/>
      <c r="PGX64" s="255"/>
      <c r="PGY64" s="255"/>
      <c r="PGZ64" s="255"/>
      <c r="PHA64" s="255"/>
      <c r="PHB64" s="255"/>
      <c r="PHC64" s="255"/>
      <c r="PHD64" s="255"/>
      <c r="PHE64" s="255"/>
      <c r="PHF64" s="255"/>
      <c r="PHG64" s="255"/>
      <c r="PHH64" s="255"/>
      <c r="PHI64" s="255"/>
      <c r="PHJ64" s="255"/>
      <c r="PHK64" s="255"/>
      <c r="PHL64" s="255"/>
      <c r="PHM64" s="255"/>
      <c r="PHN64" s="255"/>
      <c r="PHO64" s="255"/>
      <c r="PHP64" s="255"/>
      <c r="PHQ64" s="255"/>
      <c r="PHR64" s="255"/>
      <c r="PHS64" s="255"/>
      <c r="PHT64" s="255"/>
      <c r="PHU64" s="255"/>
      <c r="PHV64" s="255"/>
      <c r="PHW64" s="255"/>
      <c r="PHX64" s="255"/>
      <c r="PHY64" s="255"/>
      <c r="PHZ64" s="255"/>
      <c r="PIA64" s="255"/>
      <c r="PIB64" s="255"/>
      <c r="PIC64" s="255"/>
      <c r="PID64" s="255"/>
      <c r="PIE64" s="255"/>
      <c r="PIF64" s="255"/>
      <c r="PIG64" s="255"/>
      <c r="PIH64" s="255"/>
      <c r="PII64" s="255"/>
      <c r="PIJ64" s="255"/>
      <c r="PIK64" s="255"/>
      <c r="PIL64" s="255"/>
      <c r="PIM64" s="255"/>
      <c r="PIN64" s="255"/>
      <c r="PIO64" s="255"/>
      <c r="PIP64" s="255"/>
      <c r="PIQ64" s="255"/>
      <c r="PIR64" s="255"/>
      <c r="PIS64" s="255"/>
      <c r="PIT64" s="255"/>
      <c r="PIU64" s="255"/>
      <c r="PIV64" s="255"/>
      <c r="PIW64" s="255"/>
      <c r="PIX64" s="255"/>
      <c r="PIY64" s="255"/>
      <c r="PIZ64" s="255"/>
      <c r="PJA64" s="255"/>
      <c r="PJB64" s="255"/>
      <c r="PJC64" s="255"/>
      <c r="PJD64" s="255"/>
      <c r="PJE64" s="255"/>
      <c r="PJF64" s="255"/>
      <c r="PJG64" s="255"/>
      <c r="PJH64" s="255"/>
      <c r="PJI64" s="255"/>
      <c r="PJJ64" s="255"/>
      <c r="PJK64" s="255"/>
      <c r="PJL64" s="255"/>
      <c r="PJM64" s="255"/>
      <c r="PJN64" s="255"/>
      <c r="PJO64" s="255"/>
      <c r="PJP64" s="255"/>
      <c r="PJQ64" s="255"/>
      <c r="PJR64" s="255"/>
      <c r="PJS64" s="255"/>
      <c r="PJT64" s="255"/>
      <c r="PJU64" s="255"/>
      <c r="PJV64" s="255"/>
      <c r="PJW64" s="255"/>
      <c r="PJX64" s="255"/>
      <c r="PJY64" s="255"/>
      <c r="PJZ64" s="255"/>
      <c r="PKA64" s="255"/>
      <c r="PKB64" s="255"/>
      <c r="PKC64" s="255"/>
      <c r="PKD64" s="255"/>
      <c r="PKE64" s="255"/>
      <c r="PKF64" s="255"/>
      <c r="PKG64" s="255"/>
      <c r="PKH64" s="255"/>
      <c r="PKI64" s="255"/>
      <c r="PKJ64" s="255"/>
      <c r="PKK64" s="255"/>
      <c r="PKL64" s="255"/>
      <c r="PKM64" s="255"/>
      <c r="PKN64" s="255"/>
      <c r="PKO64" s="255"/>
      <c r="PKP64" s="255"/>
      <c r="PKQ64" s="255"/>
      <c r="PKR64" s="255"/>
      <c r="PKS64" s="255"/>
      <c r="PKT64" s="255"/>
      <c r="PKU64" s="255"/>
      <c r="PKV64" s="255"/>
      <c r="PKW64" s="255"/>
      <c r="PKX64" s="255"/>
      <c r="PKY64" s="255"/>
      <c r="PKZ64" s="255"/>
      <c r="PLA64" s="255"/>
      <c r="PLB64" s="255"/>
      <c r="PLC64" s="255"/>
      <c r="PLD64" s="255"/>
      <c r="PLE64" s="255"/>
      <c r="PLF64" s="255"/>
      <c r="PLG64" s="255"/>
      <c r="PLH64" s="255"/>
      <c r="PLI64" s="255"/>
      <c r="PLJ64" s="255"/>
      <c r="PLK64" s="255"/>
      <c r="PLL64" s="255"/>
      <c r="PLM64" s="255"/>
      <c r="PLN64" s="255"/>
      <c r="PLO64" s="255"/>
      <c r="PLP64" s="255"/>
      <c r="PLQ64" s="255"/>
      <c r="PLR64" s="255"/>
      <c r="PLS64" s="255"/>
      <c r="PLT64" s="255"/>
      <c r="PLU64" s="255"/>
      <c r="PLV64" s="255"/>
      <c r="PLW64" s="255"/>
      <c r="PLX64" s="255"/>
      <c r="PLY64" s="255"/>
      <c r="PLZ64" s="255"/>
      <c r="PMA64" s="255"/>
      <c r="PMB64" s="255"/>
      <c r="PMC64" s="255"/>
      <c r="PMD64" s="255"/>
      <c r="PME64" s="255"/>
      <c r="PMF64" s="255"/>
      <c r="PMG64" s="255"/>
      <c r="PMH64" s="255"/>
      <c r="PMI64" s="255"/>
      <c r="PMJ64" s="255"/>
      <c r="PMK64" s="255"/>
      <c r="PML64" s="255"/>
      <c r="PMM64" s="255"/>
      <c r="PMN64" s="255"/>
      <c r="PMO64" s="255"/>
      <c r="PMP64" s="255"/>
      <c r="PMQ64" s="255"/>
      <c r="PMR64" s="255"/>
      <c r="PMS64" s="255"/>
      <c r="PMT64" s="255"/>
      <c r="PMU64" s="255"/>
      <c r="PMV64" s="255"/>
      <c r="PMW64" s="255"/>
      <c r="PMX64" s="255"/>
      <c r="PMY64" s="255"/>
      <c r="PMZ64" s="255"/>
      <c r="PNA64" s="255"/>
      <c r="PNB64" s="255"/>
      <c r="PNC64" s="255"/>
      <c r="PND64" s="255"/>
      <c r="PNE64" s="255"/>
      <c r="PNF64" s="255"/>
      <c r="PNG64" s="255"/>
      <c r="PNH64" s="255"/>
      <c r="PNI64" s="255"/>
      <c r="PNJ64" s="255"/>
      <c r="PNK64" s="255"/>
      <c r="PNL64" s="255"/>
      <c r="PNM64" s="255"/>
      <c r="PNN64" s="255"/>
      <c r="PNO64" s="255"/>
      <c r="PNP64" s="255"/>
      <c r="PNQ64" s="255"/>
      <c r="PNR64" s="255"/>
      <c r="PNS64" s="255"/>
      <c r="PNT64" s="255"/>
      <c r="PNU64" s="255"/>
      <c r="PNV64" s="255"/>
      <c r="PNW64" s="255"/>
      <c r="PNX64" s="255"/>
      <c r="PNY64" s="255"/>
      <c r="PNZ64" s="255"/>
      <c r="POA64" s="255"/>
      <c r="POB64" s="255"/>
      <c r="POC64" s="255"/>
      <c r="POD64" s="255"/>
      <c r="POE64" s="255"/>
      <c r="POF64" s="255"/>
      <c r="POG64" s="255"/>
      <c r="POH64" s="255"/>
      <c r="POI64" s="255"/>
      <c r="POJ64" s="255"/>
      <c r="POK64" s="255"/>
      <c r="POL64" s="255"/>
      <c r="POM64" s="255"/>
      <c r="PON64" s="255"/>
      <c r="POO64" s="255"/>
      <c r="POP64" s="255"/>
      <c r="POQ64" s="255"/>
      <c r="POR64" s="255"/>
      <c r="POS64" s="255"/>
      <c r="POT64" s="255"/>
      <c r="POU64" s="255"/>
      <c r="POV64" s="255"/>
      <c r="POW64" s="255"/>
      <c r="POX64" s="255"/>
      <c r="POY64" s="255"/>
      <c r="POZ64" s="255"/>
      <c r="PPA64" s="255"/>
      <c r="PPB64" s="255"/>
      <c r="PPC64" s="255"/>
      <c r="PPD64" s="255"/>
      <c r="PPE64" s="255"/>
      <c r="PPF64" s="255"/>
      <c r="PPG64" s="255"/>
      <c r="PPH64" s="255"/>
      <c r="PPI64" s="255"/>
      <c r="PPJ64" s="255"/>
      <c r="PPK64" s="255"/>
      <c r="PPL64" s="255"/>
      <c r="PPM64" s="255"/>
      <c r="PPN64" s="255"/>
      <c r="PPO64" s="255"/>
      <c r="PPP64" s="255"/>
      <c r="PPQ64" s="255"/>
      <c r="PPR64" s="255"/>
      <c r="PPS64" s="255"/>
      <c r="PPT64" s="255"/>
      <c r="PPU64" s="255"/>
      <c r="PPV64" s="255"/>
      <c r="PPW64" s="255"/>
      <c r="PPX64" s="255"/>
      <c r="PPY64" s="255"/>
      <c r="PPZ64" s="255"/>
      <c r="PQA64" s="255"/>
      <c r="PQB64" s="255"/>
      <c r="PQC64" s="255"/>
      <c r="PQD64" s="255"/>
      <c r="PQE64" s="255"/>
      <c r="PQF64" s="255"/>
      <c r="PQG64" s="255"/>
      <c r="PQH64" s="255"/>
      <c r="PQI64" s="255"/>
      <c r="PQJ64" s="255"/>
      <c r="PQK64" s="255"/>
      <c r="PQL64" s="255"/>
      <c r="PQM64" s="255"/>
      <c r="PQN64" s="255"/>
      <c r="PQO64" s="255"/>
      <c r="PQP64" s="255"/>
      <c r="PQQ64" s="255"/>
      <c r="PQR64" s="255"/>
      <c r="PQS64" s="255"/>
      <c r="PQT64" s="255"/>
      <c r="PQU64" s="255"/>
      <c r="PQV64" s="255"/>
      <c r="PQW64" s="255"/>
      <c r="PQX64" s="255"/>
      <c r="PQY64" s="255"/>
      <c r="PQZ64" s="255"/>
      <c r="PRA64" s="255"/>
      <c r="PRB64" s="255"/>
      <c r="PRC64" s="255"/>
      <c r="PRD64" s="255"/>
      <c r="PRE64" s="255"/>
      <c r="PRF64" s="255"/>
      <c r="PRG64" s="255"/>
      <c r="PRH64" s="255"/>
      <c r="PRI64" s="255"/>
      <c r="PRJ64" s="255"/>
      <c r="PRK64" s="255"/>
      <c r="PRL64" s="255"/>
      <c r="PRM64" s="255"/>
      <c r="PRN64" s="255"/>
      <c r="PRO64" s="255"/>
      <c r="PRP64" s="255"/>
      <c r="PRQ64" s="255"/>
      <c r="PRR64" s="255"/>
      <c r="PRS64" s="255"/>
      <c r="PRT64" s="255"/>
      <c r="PRU64" s="255"/>
      <c r="PRV64" s="255"/>
      <c r="PRW64" s="255"/>
      <c r="PRX64" s="255"/>
      <c r="PRY64" s="255"/>
      <c r="PRZ64" s="255"/>
      <c r="PSA64" s="255"/>
      <c r="PSB64" s="255"/>
      <c r="PSC64" s="255"/>
      <c r="PSD64" s="255"/>
      <c r="PSE64" s="255"/>
      <c r="PSF64" s="255"/>
      <c r="PSG64" s="255"/>
      <c r="PSH64" s="255"/>
      <c r="PSI64" s="255"/>
      <c r="PSJ64" s="255"/>
      <c r="PSK64" s="255"/>
      <c r="PSL64" s="255"/>
      <c r="PSM64" s="255"/>
      <c r="PSN64" s="255"/>
      <c r="PSO64" s="255"/>
      <c r="PSP64" s="255"/>
      <c r="PSQ64" s="255"/>
      <c r="PSR64" s="255"/>
      <c r="PSS64" s="255"/>
      <c r="PST64" s="255"/>
      <c r="PSU64" s="255"/>
      <c r="PSV64" s="255"/>
      <c r="PSW64" s="255"/>
      <c r="PSX64" s="255"/>
      <c r="PSY64" s="255"/>
      <c r="PSZ64" s="255"/>
      <c r="PTA64" s="255"/>
      <c r="PTB64" s="255"/>
      <c r="PTC64" s="255"/>
      <c r="PTD64" s="255"/>
      <c r="PTE64" s="255"/>
      <c r="PTF64" s="255"/>
      <c r="PTG64" s="255"/>
      <c r="PTH64" s="255"/>
      <c r="PTI64" s="255"/>
      <c r="PTJ64" s="255"/>
      <c r="PTK64" s="255"/>
      <c r="PTL64" s="255"/>
      <c r="PTM64" s="255"/>
      <c r="PTN64" s="255"/>
      <c r="PTO64" s="255"/>
      <c r="PTP64" s="255"/>
      <c r="PTQ64" s="255"/>
      <c r="PTR64" s="255"/>
      <c r="PTS64" s="255"/>
      <c r="PTT64" s="255"/>
      <c r="PTU64" s="255"/>
      <c r="PTV64" s="255"/>
      <c r="PTW64" s="255"/>
      <c r="PTX64" s="255"/>
      <c r="PTY64" s="255"/>
      <c r="PTZ64" s="255"/>
      <c r="PUA64" s="255"/>
      <c r="PUB64" s="255"/>
      <c r="PUC64" s="255"/>
      <c r="PUD64" s="255"/>
      <c r="PUE64" s="255"/>
      <c r="PUF64" s="255"/>
      <c r="PUG64" s="255"/>
      <c r="PUH64" s="255"/>
      <c r="PUI64" s="255"/>
      <c r="PUJ64" s="255"/>
      <c r="PUK64" s="255"/>
      <c r="PUL64" s="255"/>
      <c r="PUM64" s="255"/>
      <c r="PUN64" s="255"/>
      <c r="PUO64" s="255"/>
      <c r="PUP64" s="255"/>
      <c r="PUQ64" s="255"/>
      <c r="PUR64" s="255"/>
      <c r="PUS64" s="255"/>
      <c r="PUT64" s="255"/>
      <c r="PUU64" s="255"/>
      <c r="PUV64" s="255"/>
      <c r="PUW64" s="255"/>
      <c r="PUX64" s="255"/>
      <c r="PUY64" s="255"/>
      <c r="PUZ64" s="255"/>
      <c r="PVA64" s="255"/>
      <c r="PVB64" s="255"/>
      <c r="PVC64" s="255"/>
      <c r="PVD64" s="255"/>
      <c r="PVE64" s="255"/>
      <c r="PVF64" s="255"/>
      <c r="PVG64" s="255"/>
      <c r="PVH64" s="255"/>
      <c r="PVI64" s="255"/>
      <c r="PVJ64" s="255"/>
      <c r="PVK64" s="255"/>
      <c r="PVL64" s="255"/>
      <c r="PVM64" s="255"/>
      <c r="PVN64" s="255"/>
      <c r="PVO64" s="255"/>
      <c r="PVP64" s="255"/>
      <c r="PVQ64" s="255"/>
      <c r="PVR64" s="255"/>
      <c r="PVS64" s="255"/>
      <c r="PVT64" s="255"/>
      <c r="PVU64" s="255"/>
      <c r="PVV64" s="255"/>
      <c r="PVW64" s="255"/>
      <c r="PVX64" s="255"/>
      <c r="PVY64" s="255"/>
      <c r="PVZ64" s="255"/>
      <c r="PWA64" s="255"/>
      <c r="PWB64" s="255"/>
      <c r="PWC64" s="255"/>
      <c r="PWD64" s="255"/>
      <c r="PWE64" s="255"/>
      <c r="PWF64" s="255"/>
      <c r="PWG64" s="255"/>
      <c r="PWH64" s="255"/>
      <c r="PWI64" s="255"/>
      <c r="PWJ64" s="255"/>
      <c r="PWK64" s="255"/>
      <c r="PWL64" s="255"/>
      <c r="PWM64" s="255"/>
      <c r="PWN64" s="255"/>
      <c r="PWO64" s="255"/>
      <c r="PWP64" s="255"/>
      <c r="PWQ64" s="255"/>
      <c r="PWR64" s="255"/>
      <c r="PWS64" s="255"/>
      <c r="PWT64" s="255"/>
      <c r="PWU64" s="255"/>
      <c r="PWV64" s="255"/>
      <c r="PWW64" s="255"/>
      <c r="PWX64" s="255"/>
      <c r="PWY64" s="255"/>
      <c r="PWZ64" s="255"/>
      <c r="PXA64" s="255"/>
      <c r="PXB64" s="255"/>
      <c r="PXC64" s="255"/>
      <c r="PXD64" s="255"/>
      <c r="PXE64" s="255"/>
      <c r="PXF64" s="255"/>
      <c r="PXG64" s="255"/>
      <c r="PXH64" s="255"/>
      <c r="PXI64" s="255"/>
      <c r="PXJ64" s="255"/>
      <c r="PXK64" s="255"/>
      <c r="PXL64" s="255"/>
      <c r="PXM64" s="255"/>
      <c r="PXN64" s="255"/>
      <c r="PXO64" s="255"/>
      <c r="PXP64" s="255"/>
      <c r="PXQ64" s="255"/>
      <c r="PXR64" s="255"/>
      <c r="PXS64" s="255"/>
      <c r="PXT64" s="255"/>
      <c r="PXU64" s="255"/>
      <c r="PXV64" s="255"/>
      <c r="PXW64" s="255"/>
      <c r="PXX64" s="255"/>
      <c r="PXY64" s="255"/>
      <c r="PXZ64" s="255"/>
      <c r="PYA64" s="255"/>
      <c r="PYB64" s="255"/>
      <c r="PYC64" s="255"/>
      <c r="PYD64" s="255"/>
      <c r="PYE64" s="255"/>
      <c r="PYF64" s="255"/>
      <c r="PYG64" s="255"/>
      <c r="PYH64" s="255"/>
      <c r="PYI64" s="255"/>
      <c r="PYJ64" s="255"/>
      <c r="PYK64" s="255"/>
      <c r="PYL64" s="255"/>
      <c r="PYM64" s="255"/>
      <c r="PYN64" s="255"/>
      <c r="PYO64" s="255"/>
      <c r="PYP64" s="255"/>
      <c r="PYQ64" s="255"/>
      <c r="PYR64" s="255"/>
      <c r="PYS64" s="255"/>
      <c r="PYT64" s="255"/>
      <c r="PYU64" s="255"/>
      <c r="PYV64" s="255"/>
      <c r="PYW64" s="255"/>
      <c r="PYX64" s="255"/>
      <c r="PYY64" s="255"/>
      <c r="PYZ64" s="255"/>
      <c r="PZA64" s="255"/>
      <c r="PZB64" s="255"/>
      <c r="PZC64" s="255"/>
      <c r="PZD64" s="255"/>
      <c r="PZE64" s="255"/>
      <c r="PZF64" s="255"/>
      <c r="PZG64" s="255"/>
      <c r="PZH64" s="255"/>
      <c r="PZI64" s="255"/>
      <c r="PZJ64" s="255"/>
      <c r="PZK64" s="255"/>
      <c r="PZL64" s="255"/>
      <c r="PZM64" s="255"/>
      <c r="PZN64" s="255"/>
      <c r="PZO64" s="255"/>
      <c r="PZP64" s="255"/>
      <c r="PZQ64" s="255"/>
      <c r="PZR64" s="255"/>
      <c r="PZS64" s="255"/>
      <c r="PZT64" s="255"/>
      <c r="PZU64" s="255"/>
      <c r="PZV64" s="255"/>
      <c r="PZW64" s="255"/>
      <c r="PZX64" s="255"/>
      <c r="PZY64" s="255"/>
      <c r="PZZ64" s="255"/>
      <c r="QAA64" s="255"/>
      <c r="QAB64" s="255"/>
      <c r="QAC64" s="255"/>
      <c r="QAD64" s="255"/>
      <c r="QAE64" s="255"/>
      <c r="QAF64" s="255"/>
      <c r="QAG64" s="255"/>
      <c r="QAH64" s="255"/>
      <c r="QAI64" s="255"/>
      <c r="QAJ64" s="255"/>
      <c r="QAK64" s="255"/>
      <c r="QAL64" s="255"/>
      <c r="QAM64" s="255"/>
      <c r="QAN64" s="255"/>
      <c r="QAO64" s="255"/>
      <c r="QAP64" s="255"/>
      <c r="QAQ64" s="255"/>
      <c r="QAR64" s="255"/>
      <c r="QAS64" s="255"/>
      <c r="QAT64" s="255"/>
      <c r="QAU64" s="255"/>
      <c r="QAV64" s="255"/>
      <c r="QAW64" s="255"/>
      <c r="QAX64" s="255"/>
      <c r="QAY64" s="255"/>
      <c r="QAZ64" s="255"/>
      <c r="QBA64" s="255"/>
      <c r="QBB64" s="255"/>
      <c r="QBC64" s="255"/>
      <c r="QBD64" s="255"/>
      <c r="QBE64" s="255"/>
      <c r="QBF64" s="255"/>
      <c r="QBG64" s="255"/>
      <c r="QBH64" s="255"/>
      <c r="QBI64" s="255"/>
      <c r="QBJ64" s="255"/>
      <c r="QBK64" s="255"/>
      <c r="QBL64" s="255"/>
      <c r="QBM64" s="255"/>
      <c r="QBN64" s="255"/>
      <c r="QBO64" s="255"/>
      <c r="QBP64" s="255"/>
      <c r="QBQ64" s="255"/>
      <c r="QBR64" s="255"/>
      <c r="QBS64" s="255"/>
      <c r="QBT64" s="255"/>
      <c r="QBU64" s="255"/>
      <c r="QBV64" s="255"/>
      <c r="QBW64" s="255"/>
      <c r="QBX64" s="255"/>
      <c r="QBY64" s="255"/>
      <c r="QBZ64" s="255"/>
      <c r="QCA64" s="255"/>
      <c r="QCB64" s="255"/>
      <c r="QCC64" s="255"/>
      <c r="QCD64" s="255"/>
      <c r="QCE64" s="255"/>
      <c r="QCF64" s="255"/>
      <c r="QCG64" s="255"/>
      <c r="QCH64" s="255"/>
      <c r="QCI64" s="255"/>
      <c r="QCJ64" s="255"/>
      <c r="QCK64" s="255"/>
      <c r="QCL64" s="255"/>
      <c r="QCM64" s="255"/>
      <c r="QCN64" s="255"/>
      <c r="QCO64" s="255"/>
      <c r="QCP64" s="255"/>
      <c r="QCQ64" s="255"/>
      <c r="QCR64" s="255"/>
      <c r="QCS64" s="255"/>
      <c r="QCT64" s="255"/>
      <c r="QCU64" s="255"/>
      <c r="QCV64" s="255"/>
      <c r="QCW64" s="255"/>
      <c r="QCX64" s="255"/>
      <c r="QCY64" s="255"/>
      <c r="QCZ64" s="255"/>
      <c r="QDA64" s="255"/>
      <c r="QDB64" s="255"/>
      <c r="QDC64" s="255"/>
      <c r="QDD64" s="255"/>
      <c r="QDE64" s="255"/>
      <c r="QDF64" s="255"/>
      <c r="QDG64" s="255"/>
      <c r="QDH64" s="255"/>
      <c r="QDI64" s="255"/>
      <c r="QDJ64" s="255"/>
      <c r="QDK64" s="255"/>
      <c r="QDL64" s="255"/>
      <c r="QDM64" s="255"/>
      <c r="QDN64" s="255"/>
      <c r="QDO64" s="255"/>
      <c r="QDP64" s="255"/>
      <c r="QDQ64" s="255"/>
      <c r="QDR64" s="255"/>
      <c r="QDS64" s="255"/>
      <c r="QDT64" s="255"/>
      <c r="QDU64" s="255"/>
      <c r="QDV64" s="255"/>
      <c r="QDW64" s="255"/>
      <c r="QDX64" s="255"/>
      <c r="QDY64" s="255"/>
      <c r="QDZ64" s="255"/>
      <c r="QEA64" s="255"/>
      <c r="QEB64" s="255"/>
      <c r="QEC64" s="255"/>
      <c r="QED64" s="255"/>
      <c r="QEE64" s="255"/>
      <c r="QEF64" s="255"/>
      <c r="QEG64" s="255"/>
      <c r="QEH64" s="255"/>
      <c r="QEI64" s="255"/>
      <c r="QEJ64" s="255"/>
      <c r="QEK64" s="255"/>
      <c r="QEL64" s="255"/>
      <c r="QEM64" s="255"/>
      <c r="QEN64" s="255"/>
      <c r="QEO64" s="255"/>
      <c r="QEP64" s="255"/>
      <c r="QEQ64" s="255"/>
      <c r="QER64" s="255"/>
      <c r="QES64" s="255"/>
      <c r="QET64" s="255"/>
      <c r="QEU64" s="255"/>
      <c r="QEV64" s="255"/>
      <c r="QEW64" s="255"/>
      <c r="QEX64" s="255"/>
      <c r="QEY64" s="255"/>
      <c r="QEZ64" s="255"/>
      <c r="QFA64" s="255"/>
      <c r="QFB64" s="255"/>
      <c r="QFC64" s="255"/>
      <c r="QFD64" s="255"/>
      <c r="QFE64" s="255"/>
      <c r="QFF64" s="255"/>
      <c r="QFG64" s="255"/>
      <c r="QFH64" s="255"/>
      <c r="QFI64" s="255"/>
      <c r="QFJ64" s="255"/>
      <c r="QFK64" s="255"/>
      <c r="QFL64" s="255"/>
      <c r="QFM64" s="255"/>
      <c r="QFN64" s="255"/>
      <c r="QFO64" s="255"/>
      <c r="QFP64" s="255"/>
      <c r="QFQ64" s="255"/>
      <c r="QFR64" s="255"/>
      <c r="QFS64" s="255"/>
      <c r="QFT64" s="255"/>
      <c r="QFU64" s="255"/>
      <c r="QFV64" s="255"/>
      <c r="QFW64" s="255"/>
      <c r="QFX64" s="255"/>
      <c r="QFY64" s="255"/>
      <c r="QFZ64" s="255"/>
      <c r="QGA64" s="255"/>
      <c r="QGB64" s="255"/>
      <c r="QGC64" s="255"/>
      <c r="QGD64" s="255"/>
      <c r="QGE64" s="255"/>
      <c r="QGF64" s="255"/>
      <c r="QGG64" s="255"/>
      <c r="QGH64" s="255"/>
      <c r="QGI64" s="255"/>
      <c r="QGJ64" s="255"/>
      <c r="QGK64" s="255"/>
      <c r="QGL64" s="255"/>
      <c r="QGM64" s="255"/>
      <c r="QGN64" s="255"/>
      <c r="QGO64" s="255"/>
      <c r="QGP64" s="255"/>
      <c r="QGQ64" s="255"/>
      <c r="QGR64" s="255"/>
      <c r="QGS64" s="255"/>
      <c r="QGT64" s="255"/>
      <c r="QGU64" s="255"/>
      <c r="QGV64" s="255"/>
      <c r="QGW64" s="255"/>
      <c r="QGX64" s="255"/>
      <c r="QGY64" s="255"/>
      <c r="QGZ64" s="255"/>
      <c r="QHA64" s="255"/>
      <c r="QHB64" s="255"/>
      <c r="QHC64" s="255"/>
      <c r="QHD64" s="255"/>
      <c r="QHE64" s="255"/>
      <c r="QHF64" s="255"/>
      <c r="QHG64" s="255"/>
      <c r="QHH64" s="255"/>
      <c r="QHI64" s="255"/>
      <c r="QHJ64" s="255"/>
      <c r="QHK64" s="255"/>
      <c r="QHL64" s="255"/>
      <c r="QHM64" s="255"/>
      <c r="QHN64" s="255"/>
      <c r="QHO64" s="255"/>
      <c r="QHP64" s="255"/>
      <c r="QHQ64" s="255"/>
      <c r="QHR64" s="255"/>
      <c r="QHS64" s="255"/>
      <c r="QHT64" s="255"/>
      <c r="QHU64" s="255"/>
      <c r="QHV64" s="255"/>
      <c r="QHW64" s="255"/>
      <c r="QHX64" s="255"/>
      <c r="QHY64" s="255"/>
      <c r="QHZ64" s="255"/>
      <c r="QIA64" s="255"/>
      <c r="QIB64" s="255"/>
      <c r="QIC64" s="255"/>
      <c r="QID64" s="255"/>
      <c r="QIE64" s="255"/>
      <c r="QIF64" s="255"/>
      <c r="QIG64" s="255"/>
      <c r="QIH64" s="255"/>
      <c r="QII64" s="255"/>
      <c r="QIJ64" s="255"/>
      <c r="QIK64" s="255"/>
      <c r="QIL64" s="255"/>
      <c r="QIM64" s="255"/>
      <c r="QIN64" s="255"/>
      <c r="QIO64" s="255"/>
      <c r="QIP64" s="255"/>
      <c r="QIQ64" s="255"/>
      <c r="QIR64" s="255"/>
      <c r="QIS64" s="255"/>
      <c r="QIT64" s="255"/>
      <c r="QIU64" s="255"/>
      <c r="QIV64" s="255"/>
      <c r="QIW64" s="255"/>
      <c r="QIX64" s="255"/>
      <c r="QIY64" s="255"/>
      <c r="QIZ64" s="255"/>
      <c r="QJA64" s="255"/>
      <c r="QJB64" s="255"/>
      <c r="QJC64" s="255"/>
      <c r="QJD64" s="255"/>
      <c r="QJE64" s="255"/>
      <c r="QJF64" s="255"/>
      <c r="QJG64" s="255"/>
      <c r="QJH64" s="255"/>
      <c r="QJI64" s="255"/>
      <c r="QJJ64" s="255"/>
      <c r="QJK64" s="255"/>
      <c r="QJL64" s="255"/>
      <c r="QJM64" s="255"/>
      <c r="QJN64" s="255"/>
      <c r="QJO64" s="255"/>
      <c r="QJP64" s="255"/>
      <c r="QJQ64" s="255"/>
      <c r="QJR64" s="255"/>
      <c r="QJS64" s="255"/>
      <c r="QJT64" s="255"/>
      <c r="QJU64" s="255"/>
      <c r="QJV64" s="255"/>
      <c r="QJW64" s="255"/>
      <c r="QJX64" s="255"/>
      <c r="QJY64" s="255"/>
      <c r="QJZ64" s="255"/>
      <c r="QKA64" s="255"/>
      <c r="QKB64" s="255"/>
      <c r="QKC64" s="255"/>
      <c r="QKD64" s="255"/>
      <c r="QKE64" s="255"/>
      <c r="QKF64" s="255"/>
      <c r="QKG64" s="255"/>
      <c r="QKH64" s="255"/>
      <c r="QKI64" s="255"/>
      <c r="QKJ64" s="255"/>
      <c r="QKK64" s="255"/>
      <c r="QKL64" s="255"/>
      <c r="QKM64" s="255"/>
      <c r="QKN64" s="255"/>
      <c r="QKO64" s="255"/>
      <c r="QKP64" s="255"/>
      <c r="QKQ64" s="255"/>
      <c r="QKR64" s="255"/>
      <c r="QKS64" s="255"/>
      <c r="QKT64" s="255"/>
      <c r="QKU64" s="255"/>
      <c r="QKV64" s="255"/>
      <c r="QKW64" s="255"/>
      <c r="QKX64" s="255"/>
      <c r="QKY64" s="255"/>
      <c r="QKZ64" s="255"/>
      <c r="QLA64" s="255"/>
      <c r="QLB64" s="255"/>
      <c r="QLC64" s="255"/>
      <c r="QLD64" s="255"/>
      <c r="QLE64" s="255"/>
      <c r="QLF64" s="255"/>
      <c r="QLG64" s="255"/>
      <c r="QLH64" s="255"/>
      <c r="QLI64" s="255"/>
      <c r="QLJ64" s="255"/>
      <c r="QLK64" s="255"/>
      <c r="QLL64" s="255"/>
      <c r="QLM64" s="255"/>
      <c r="QLN64" s="255"/>
      <c r="QLO64" s="255"/>
      <c r="QLP64" s="255"/>
      <c r="QLQ64" s="255"/>
      <c r="QLR64" s="255"/>
      <c r="QLS64" s="255"/>
      <c r="QLT64" s="255"/>
      <c r="QLU64" s="255"/>
      <c r="QLV64" s="255"/>
      <c r="QLW64" s="255"/>
      <c r="QLX64" s="255"/>
      <c r="QLY64" s="255"/>
      <c r="QLZ64" s="255"/>
      <c r="QMA64" s="255"/>
      <c r="QMB64" s="255"/>
      <c r="QMC64" s="255"/>
      <c r="QMD64" s="255"/>
      <c r="QME64" s="255"/>
      <c r="QMF64" s="255"/>
      <c r="QMG64" s="255"/>
      <c r="QMH64" s="255"/>
      <c r="QMI64" s="255"/>
      <c r="QMJ64" s="255"/>
      <c r="QMK64" s="255"/>
      <c r="QML64" s="255"/>
      <c r="QMM64" s="255"/>
      <c r="QMN64" s="255"/>
      <c r="QMO64" s="255"/>
      <c r="QMP64" s="255"/>
      <c r="QMQ64" s="255"/>
      <c r="QMR64" s="255"/>
      <c r="QMS64" s="255"/>
      <c r="QMT64" s="255"/>
      <c r="QMU64" s="255"/>
      <c r="QMV64" s="255"/>
      <c r="QMW64" s="255"/>
      <c r="QMX64" s="255"/>
      <c r="QMY64" s="255"/>
      <c r="QMZ64" s="255"/>
      <c r="QNA64" s="255"/>
      <c r="QNB64" s="255"/>
      <c r="QNC64" s="255"/>
      <c r="QND64" s="255"/>
      <c r="QNE64" s="255"/>
      <c r="QNF64" s="255"/>
      <c r="QNG64" s="255"/>
      <c r="QNH64" s="255"/>
      <c r="QNI64" s="255"/>
      <c r="QNJ64" s="255"/>
      <c r="QNK64" s="255"/>
      <c r="QNL64" s="255"/>
      <c r="QNM64" s="255"/>
      <c r="QNN64" s="255"/>
      <c r="QNO64" s="255"/>
      <c r="QNP64" s="255"/>
      <c r="QNQ64" s="255"/>
      <c r="QNR64" s="255"/>
      <c r="QNS64" s="255"/>
      <c r="QNT64" s="255"/>
      <c r="QNU64" s="255"/>
      <c r="QNV64" s="255"/>
      <c r="QNW64" s="255"/>
      <c r="QNX64" s="255"/>
      <c r="QNY64" s="255"/>
      <c r="QNZ64" s="255"/>
      <c r="QOA64" s="255"/>
      <c r="QOB64" s="255"/>
      <c r="QOC64" s="255"/>
      <c r="QOD64" s="255"/>
      <c r="QOE64" s="255"/>
      <c r="QOF64" s="255"/>
      <c r="QOG64" s="255"/>
      <c r="QOH64" s="255"/>
      <c r="QOI64" s="255"/>
      <c r="QOJ64" s="255"/>
      <c r="QOK64" s="255"/>
      <c r="QOL64" s="255"/>
      <c r="QOM64" s="255"/>
      <c r="QON64" s="255"/>
      <c r="QOO64" s="255"/>
      <c r="QOP64" s="255"/>
      <c r="QOQ64" s="255"/>
      <c r="QOR64" s="255"/>
      <c r="QOS64" s="255"/>
      <c r="QOT64" s="255"/>
      <c r="QOU64" s="255"/>
      <c r="QOV64" s="255"/>
      <c r="QOW64" s="255"/>
      <c r="QOX64" s="255"/>
      <c r="QOY64" s="255"/>
      <c r="QOZ64" s="255"/>
      <c r="QPA64" s="255"/>
      <c r="QPB64" s="255"/>
      <c r="QPC64" s="255"/>
      <c r="QPD64" s="255"/>
      <c r="QPE64" s="255"/>
      <c r="QPF64" s="255"/>
      <c r="QPG64" s="255"/>
      <c r="QPH64" s="255"/>
      <c r="QPI64" s="255"/>
      <c r="QPJ64" s="255"/>
      <c r="QPK64" s="255"/>
      <c r="QPL64" s="255"/>
      <c r="QPM64" s="255"/>
      <c r="QPN64" s="255"/>
      <c r="QPO64" s="255"/>
      <c r="QPP64" s="255"/>
      <c r="QPQ64" s="255"/>
      <c r="QPR64" s="255"/>
      <c r="QPS64" s="255"/>
      <c r="QPT64" s="255"/>
      <c r="QPU64" s="255"/>
      <c r="QPV64" s="255"/>
      <c r="QPW64" s="255"/>
      <c r="QPX64" s="255"/>
      <c r="QPY64" s="255"/>
      <c r="QPZ64" s="255"/>
      <c r="QQA64" s="255"/>
      <c r="QQB64" s="255"/>
      <c r="QQC64" s="255"/>
      <c r="QQD64" s="255"/>
      <c r="QQE64" s="255"/>
      <c r="QQF64" s="255"/>
      <c r="QQG64" s="255"/>
      <c r="QQH64" s="255"/>
      <c r="QQI64" s="255"/>
      <c r="QQJ64" s="255"/>
      <c r="QQK64" s="255"/>
      <c r="QQL64" s="255"/>
      <c r="QQM64" s="255"/>
      <c r="QQN64" s="255"/>
      <c r="QQO64" s="255"/>
      <c r="QQP64" s="255"/>
      <c r="QQQ64" s="255"/>
      <c r="QQR64" s="255"/>
      <c r="QQS64" s="255"/>
      <c r="QQT64" s="255"/>
      <c r="QQU64" s="255"/>
      <c r="QQV64" s="255"/>
      <c r="QQW64" s="255"/>
      <c r="QQX64" s="255"/>
      <c r="QQY64" s="255"/>
      <c r="QQZ64" s="255"/>
      <c r="QRA64" s="255"/>
      <c r="QRB64" s="255"/>
      <c r="QRC64" s="255"/>
      <c r="QRD64" s="255"/>
      <c r="QRE64" s="255"/>
      <c r="QRF64" s="255"/>
      <c r="QRG64" s="255"/>
      <c r="QRH64" s="255"/>
      <c r="QRI64" s="255"/>
      <c r="QRJ64" s="255"/>
      <c r="QRK64" s="255"/>
      <c r="QRL64" s="255"/>
      <c r="QRM64" s="255"/>
      <c r="QRN64" s="255"/>
      <c r="QRO64" s="255"/>
      <c r="QRP64" s="255"/>
      <c r="QRQ64" s="255"/>
      <c r="QRR64" s="255"/>
      <c r="QRS64" s="255"/>
      <c r="QRT64" s="255"/>
      <c r="QRU64" s="255"/>
      <c r="QRV64" s="255"/>
      <c r="QRW64" s="255"/>
      <c r="QRX64" s="255"/>
      <c r="QRY64" s="255"/>
      <c r="QRZ64" s="255"/>
      <c r="QSA64" s="255"/>
      <c r="QSB64" s="255"/>
      <c r="QSC64" s="255"/>
      <c r="QSD64" s="255"/>
      <c r="QSE64" s="255"/>
      <c r="QSF64" s="255"/>
      <c r="QSG64" s="255"/>
      <c r="QSH64" s="255"/>
      <c r="QSI64" s="255"/>
      <c r="QSJ64" s="255"/>
      <c r="QSK64" s="255"/>
      <c r="QSL64" s="255"/>
      <c r="QSM64" s="255"/>
      <c r="QSN64" s="255"/>
      <c r="QSO64" s="255"/>
      <c r="QSP64" s="255"/>
      <c r="QSQ64" s="255"/>
      <c r="QSR64" s="255"/>
      <c r="QSS64" s="255"/>
      <c r="QST64" s="255"/>
      <c r="QSU64" s="255"/>
      <c r="QSV64" s="255"/>
      <c r="QSW64" s="255"/>
      <c r="QSX64" s="255"/>
      <c r="QSY64" s="255"/>
      <c r="QSZ64" s="255"/>
      <c r="QTA64" s="255"/>
      <c r="QTB64" s="255"/>
      <c r="QTC64" s="255"/>
      <c r="QTD64" s="255"/>
      <c r="QTE64" s="255"/>
      <c r="QTF64" s="255"/>
      <c r="QTG64" s="255"/>
      <c r="QTH64" s="255"/>
      <c r="QTI64" s="255"/>
      <c r="QTJ64" s="255"/>
      <c r="QTK64" s="255"/>
      <c r="QTL64" s="255"/>
      <c r="QTM64" s="255"/>
      <c r="QTN64" s="255"/>
      <c r="QTO64" s="255"/>
      <c r="QTP64" s="255"/>
      <c r="QTQ64" s="255"/>
      <c r="QTR64" s="255"/>
      <c r="QTS64" s="255"/>
      <c r="QTT64" s="255"/>
      <c r="QTU64" s="255"/>
      <c r="QTV64" s="255"/>
      <c r="QTW64" s="255"/>
      <c r="QTX64" s="255"/>
      <c r="QTY64" s="255"/>
      <c r="QTZ64" s="255"/>
      <c r="QUA64" s="255"/>
      <c r="QUB64" s="255"/>
      <c r="QUC64" s="255"/>
      <c r="QUD64" s="255"/>
      <c r="QUE64" s="255"/>
      <c r="QUF64" s="255"/>
      <c r="QUG64" s="255"/>
      <c r="QUH64" s="255"/>
      <c r="QUI64" s="255"/>
      <c r="QUJ64" s="255"/>
      <c r="QUK64" s="255"/>
      <c r="QUL64" s="255"/>
      <c r="QUM64" s="255"/>
      <c r="QUN64" s="255"/>
      <c r="QUO64" s="255"/>
      <c r="QUP64" s="255"/>
      <c r="QUQ64" s="255"/>
      <c r="QUR64" s="255"/>
      <c r="QUS64" s="255"/>
      <c r="QUT64" s="255"/>
      <c r="QUU64" s="255"/>
      <c r="QUV64" s="255"/>
      <c r="QUW64" s="255"/>
      <c r="QUX64" s="255"/>
      <c r="QUY64" s="255"/>
      <c r="QUZ64" s="255"/>
      <c r="QVA64" s="255"/>
      <c r="QVB64" s="255"/>
      <c r="QVC64" s="255"/>
      <c r="QVD64" s="255"/>
      <c r="QVE64" s="255"/>
      <c r="QVF64" s="255"/>
      <c r="QVG64" s="255"/>
      <c r="QVH64" s="255"/>
      <c r="QVI64" s="255"/>
      <c r="QVJ64" s="255"/>
      <c r="QVK64" s="255"/>
      <c r="QVL64" s="255"/>
      <c r="QVM64" s="255"/>
      <c r="QVN64" s="255"/>
      <c r="QVO64" s="255"/>
      <c r="QVP64" s="255"/>
      <c r="QVQ64" s="255"/>
      <c r="QVR64" s="255"/>
      <c r="QVS64" s="255"/>
      <c r="QVT64" s="255"/>
      <c r="QVU64" s="255"/>
      <c r="QVV64" s="255"/>
      <c r="QVW64" s="255"/>
      <c r="QVX64" s="255"/>
      <c r="QVY64" s="255"/>
      <c r="QVZ64" s="255"/>
      <c r="QWA64" s="255"/>
      <c r="QWB64" s="255"/>
      <c r="QWC64" s="255"/>
      <c r="QWD64" s="255"/>
      <c r="QWE64" s="255"/>
      <c r="QWF64" s="255"/>
      <c r="QWG64" s="255"/>
      <c r="QWH64" s="255"/>
      <c r="QWI64" s="255"/>
      <c r="QWJ64" s="255"/>
      <c r="QWK64" s="255"/>
      <c r="QWL64" s="255"/>
      <c r="QWM64" s="255"/>
      <c r="QWN64" s="255"/>
      <c r="QWO64" s="255"/>
      <c r="QWP64" s="255"/>
      <c r="QWQ64" s="255"/>
      <c r="QWR64" s="255"/>
      <c r="QWS64" s="255"/>
      <c r="QWT64" s="255"/>
      <c r="QWU64" s="255"/>
      <c r="QWV64" s="255"/>
      <c r="QWW64" s="255"/>
      <c r="QWX64" s="255"/>
      <c r="QWY64" s="255"/>
      <c r="QWZ64" s="255"/>
      <c r="QXA64" s="255"/>
      <c r="QXB64" s="255"/>
      <c r="QXC64" s="255"/>
      <c r="QXD64" s="255"/>
      <c r="QXE64" s="255"/>
      <c r="QXF64" s="255"/>
      <c r="QXG64" s="255"/>
      <c r="QXH64" s="255"/>
      <c r="QXI64" s="255"/>
      <c r="QXJ64" s="255"/>
      <c r="QXK64" s="255"/>
      <c r="QXL64" s="255"/>
      <c r="QXM64" s="255"/>
      <c r="QXN64" s="255"/>
      <c r="QXO64" s="255"/>
      <c r="QXP64" s="255"/>
      <c r="QXQ64" s="255"/>
      <c r="QXR64" s="255"/>
      <c r="QXS64" s="255"/>
      <c r="QXT64" s="255"/>
      <c r="QXU64" s="255"/>
      <c r="QXV64" s="255"/>
      <c r="QXW64" s="255"/>
      <c r="QXX64" s="255"/>
      <c r="QXY64" s="255"/>
      <c r="QXZ64" s="255"/>
      <c r="QYA64" s="255"/>
      <c r="QYB64" s="255"/>
      <c r="QYC64" s="255"/>
      <c r="QYD64" s="255"/>
      <c r="QYE64" s="255"/>
      <c r="QYF64" s="255"/>
      <c r="QYG64" s="255"/>
      <c r="QYH64" s="255"/>
      <c r="QYI64" s="255"/>
      <c r="QYJ64" s="255"/>
      <c r="QYK64" s="255"/>
      <c r="QYL64" s="255"/>
      <c r="QYM64" s="255"/>
      <c r="QYN64" s="255"/>
      <c r="QYO64" s="255"/>
      <c r="QYP64" s="255"/>
      <c r="QYQ64" s="255"/>
      <c r="QYR64" s="255"/>
      <c r="QYS64" s="255"/>
      <c r="QYT64" s="255"/>
      <c r="QYU64" s="255"/>
      <c r="QYV64" s="255"/>
      <c r="QYW64" s="255"/>
      <c r="QYX64" s="255"/>
      <c r="QYY64" s="255"/>
      <c r="QYZ64" s="255"/>
      <c r="QZA64" s="255"/>
      <c r="QZB64" s="255"/>
      <c r="QZC64" s="255"/>
      <c r="QZD64" s="255"/>
      <c r="QZE64" s="255"/>
      <c r="QZF64" s="255"/>
      <c r="QZG64" s="255"/>
      <c r="QZH64" s="255"/>
      <c r="QZI64" s="255"/>
      <c r="QZJ64" s="255"/>
      <c r="QZK64" s="255"/>
      <c r="QZL64" s="255"/>
      <c r="QZM64" s="255"/>
      <c r="QZN64" s="255"/>
      <c r="QZO64" s="255"/>
      <c r="QZP64" s="255"/>
      <c r="QZQ64" s="255"/>
      <c r="QZR64" s="255"/>
      <c r="QZS64" s="255"/>
      <c r="QZT64" s="255"/>
      <c r="QZU64" s="255"/>
      <c r="QZV64" s="255"/>
      <c r="QZW64" s="255"/>
      <c r="QZX64" s="255"/>
      <c r="QZY64" s="255"/>
      <c r="QZZ64" s="255"/>
      <c r="RAA64" s="255"/>
      <c r="RAB64" s="255"/>
      <c r="RAC64" s="255"/>
      <c r="RAD64" s="255"/>
      <c r="RAE64" s="255"/>
      <c r="RAF64" s="255"/>
      <c r="RAG64" s="255"/>
      <c r="RAH64" s="255"/>
      <c r="RAI64" s="255"/>
      <c r="RAJ64" s="255"/>
      <c r="RAK64" s="255"/>
      <c r="RAL64" s="255"/>
      <c r="RAM64" s="255"/>
      <c r="RAN64" s="255"/>
      <c r="RAO64" s="255"/>
      <c r="RAP64" s="255"/>
      <c r="RAQ64" s="255"/>
      <c r="RAR64" s="255"/>
      <c r="RAS64" s="255"/>
      <c r="RAT64" s="255"/>
      <c r="RAU64" s="255"/>
      <c r="RAV64" s="255"/>
      <c r="RAW64" s="255"/>
      <c r="RAX64" s="255"/>
      <c r="RAY64" s="255"/>
      <c r="RAZ64" s="255"/>
      <c r="RBA64" s="255"/>
      <c r="RBB64" s="255"/>
      <c r="RBC64" s="255"/>
      <c r="RBD64" s="255"/>
      <c r="RBE64" s="255"/>
      <c r="RBF64" s="255"/>
      <c r="RBG64" s="255"/>
      <c r="RBH64" s="255"/>
      <c r="RBI64" s="255"/>
      <c r="RBJ64" s="255"/>
      <c r="RBK64" s="255"/>
      <c r="RBL64" s="255"/>
      <c r="RBM64" s="255"/>
      <c r="RBN64" s="255"/>
      <c r="RBO64" s="255"/>
      <c r="RBP64" s="255"/>
      <c r="RBQ64" s="255"/>
      <c r="RBR64" s="255"/>
      <c r="RBS64" s="255"/>
      <c r="RBT64" s="255"/>
      <c r="RBU64" s="255"/>
      <c r="RBV64" s="255"/>
      <c r="RBW64" s="255"/>
      <c r="RBX64" s="255"/>
      <c r="RBY64" s="255"/>
      <c r="RBZ64" s="255"/>
      <c r="RCA64" s="255"/>
      <c r="RCB64" s="255"/>
      <c r="RCC64" s="255"/>
      <c r="RCD64" s="255"/>
      <c r="RCE64" s="255"/>
      <c r="RCF64" s="255"/>
      <c r="RCG64" s="255"/>
      <c r="RCH64" s="255"/>
      <c r="RCI64" s="255"/>
      <c r="RCJ64" s="255"/>
      <c r="RCK64" s="255"/>
      <c r="RCL64" s="255"/>
      <c r="RCM64" s="255"/>
      <c r="RCN64" s="255"/>
      <c r="RCO64" s="255"/>
      <c r="RCP64" s="255"/>
      <c r="RCQ64" s="255"/>
      <c r="RCR64" s="255"/>
      <c r="RCS64" s="255"/>
      <c r="RCT64" s="255"/>
      <c r="RCU64" s="255"/>
      <c r="RCV64" s="255"/>
      <c r="RCW64" s="255"/>
      <c r="RCX64" s="255"/>
      <c r="RCY64" s="255"/>
      <c r="RCZ64" s="255"/>
      <c r="RDA64" s="255"/>
      <c r="RDB64" s="255"/>
      <c r="RDC64" s="255"/>
      <c r="RDD64" s="255"/>
      <c r="RDE64" s="255"/>
      <c r="RDF64" s="255"/>
      <c r="RDG64" s="255"/>
      <c r="RDH64" s="255"/>
      <c r="RDI64" s="255"/>
      <c r="RDJ64" s="255"/>
      <c r="RDK64" s="255"/>
      <c r="RDL64" s="255"/>
      <c r="RDM64" s="255"/>
      <c r="RDN64" s="255"/>
      <c r="RDO64" s="255"/>
      <c r="RDP64" s="255"/>
      <c r="RDQ64" s="255"/>
      <c r="RDR64" s="255"/>
      <c r="RDS64" s="255"/>
      <c r="RDT64" s="255"/>
      <c r="RDU64" s="255"/>
      <c r="RDV64" s="255"/>
      <c r="RDW64" s="255"/>
      <c r="RDX64" s="255"/>
      <c r="RDY64" s="255"/>
      <c r="RDZ64" s="255"/>
      <c r="REA64" s="255"/>
      <c r="REB64" s="255"/>
      <c r="REC64" s="255"/>
      <c r="RED64" s="255"/>
      <c r="REE64" s="255"/>
      <c r="REF64" s="255"/>
      <c r="REG64" s="255"/>
      <c r="REH64" s="255"/>
      <c r="REI64" s="255"/>
      <c r="REJ64" s="255"/>
      <c r="REK64" s="255"/>
      <c r="REL64" s="255"/>
      <c r="REM64" s="255"/>
      <c r="REN64" s="255"/>
      <c r="REO64" s="255"/>
      <c r="REP64" s="255"/>
      <c r="REQ64" s="255"/>
      <c r="RER64" s="255"/>
      <c r="RES64" s="255"/>
      <c r="RET64" s="255"/>
      <c r="REU64" s="255"/>
      <c r="REV64" s="255"/>
      <c r="REW64" s="255"/>
      <c r="REX64" s="255"/>
      <c r="REY64" s="255"/>
      <c r="REZ64" s="255"/>
      <c r="RFA64" s="255"/>
      <c r="RFB64" s="255"/>
      <c r="RFC64" s="255"/>
      <c r="RFD64" s="255"/>
      <c r="RFE64" s="255"/>
      <c r="RFF64" s="255"/>
      <c r="RFG64" s="255"/>
      <c r="RFH64" s="255"/>
      <c r="RFI64" s="255"/>
      <c r="RFJ64" s="255"/>
      <c r="RFK64" s="255"/>
      <c r="RFL64" s="255"/>
      <c r="RFM64" s="255"/>
      <c r="RFN64" s="255"/>
      <c r="RFO64" s="255"/>
      <c r="RFP64" s="255"/>
      <c r="RFQ64" s="255"/>
      <c r="RFR64" s="255"/>
      <c r="RFS64" s="255"/>
      <c r="RFT64" s="255"/>
      <c r="RFU64" s="255"/>
      <c r="RFV64" s="255"/>
      <c r="RFW64" s="255"/>
      <c r="RFX64" s="255"/>
      <c r="RFY64" s="255"/>
      <c r="RFZ64" s="255"/>
      <c r="RGA64" s="255"/>
      <c r="RGB64" s="255"/>
      <c r="RGC64" s="255"/>
      <c r="RGD64" s="255"/>
      <c r="RGE64" s="255"/>
      <c r="RGF64" s="255"/>
      <c r="RGG64" s="255"/>
      <c r="RGH64" s="255"/>
      <c r="RGI64" s="255"/>
      <c r="RGJ64" s="255"/>
      <c r="RGK64" s="255"/>
      <c r="RGL64" s="255"/>
      <c r="RGM64" s="255"/>
      <c r="RGN64" s="255"/>
      <c r="RGO64" s="255"/>
      <c r="RGP64" s="255"/>
      <c r="RGQ64" s="255"/>
      <c r="RGR64" s="255"/>
      <c r="RGS64" s="255"/>
      <c r="RGT64" s="255"/>
      <c r="RGU64" s="255"/>
      <c r="RGV64" s="255"/>
      <c r="RGW64" s="255"/>
      <c r="RGX64" s="255"/>
      <c r="RGY64" s="255"/>
      <c r="RGZ64" s="255"/>
      <c r="RHA64" s="255"/>
      <c r="RHB64" s="255"/>
      <c r="RHC64" s="255"/>
      <c r="RHD64" s="255"/>
      <c r="RHE64" s="255"/>
      <c r="RHF64" s="255"/>
      <c r="RHG64" s="255"/>
      <c r="RHH64" s="255"/>
      <c r="RHI64" s="255"/>
      <c r="RHJ64" s="255"/>
      <c r="RHK64" s="255"/>
      <c r="RHL64" s="255"/>
      <c r="RHM64" s="255"/>
      <c r="RHN64" s="255"/>
      <c r="RHO64" s="255"/>
      <c r="RHP64" s="255"/>
      <c r="RHQ64" s="255"/>
      <c r="RHR64" s="255"/>
      <c r="RHS64" s="255"/>
      <c r="RHT64" s="255"/>
      <c r="RHU64" s="255"/>
      <c r="RHV64" s="255"/>
      <c r="RHW64" s="255"/>
      <c r="RHX64" s="255"/>
      <c r="RHY64" s="255"/>
      <c r="RHZ64" s="255"/>
      <c r="RIA64" s="255"/>
      <c r="RIB64" s="255"/>
      <c r="RIC64" s="255"/>
      <c r="RID64" s="255"/>
      <c r="RIE64" s="255"/>
      <c r="RIF64" s="255"/>
      <c r="RIG64" s="255"/>
      <c r="RIH64" s="255"/>
      <c r="RII64" s="255"/>
      <c r="RIJ64" s="255"/>
      <c r="RIK64" s="255"/>
      <c r="RIL64" s="255"/>
      <c r="RIM64" s="255"/>
      <c r="RIN64" s="255"/>
      <c r="RIO64" s="255"/>
      <c r="RIP64" s="255"/>
      <c r="RIQ64" s="255"/>
      <c r="RIR64" s="255"/>
      <c r="RIS64" s="255"/>
      <c r="RIT64" s="255"/>
      <c r="RIU64" s="255"/>
      <c r="RIV64" s="255"/>
      <c r="RIW64" s="255"/>
      <c r="RIX64" s="255"/>
      <c r="RIY64" s="255"/>
      <c r="RIZ64" s="255"/>
      <c r="RJA64" s="255"/>
      <c r="RJB64" s="255"/>
      <c r="RJC64" s="255"/>
      <c r="RJD64" s="255"/>
      <c r="RJE64" s="255"/>
      <c r="RJF64" s="255"/>
      <c r="RJG64" s="255"/>
      <c r="RJH64" s="255"/>
      <c r="RJI64" s="255"/>
      <c r="RJJ64" s="255"/>
      <c r="RJK64" s="255"/>
      <c r="RJL64" s="255"/>
      <c r="RJM64" s="255"/>
      <c r="RJN64" s="255"/>
      <c r="RJO64" s="255"/>
      <c r="RJP64" s="255"/>
      <c r="RJQ64" s="255"/>
      <c r="RJR64" s="255"/>
      <c r="RJS64" s="255"/>
      <c r="RJT64" s="255"/>
      <c r="RJU64" s="255"/>
      <c r="RJV64" s="255"/>
      <c r="RJW64" s="255"/>
      <c r="RJX64" s="255"/>
      <c r="RJY64" s="255"/>
      <c r="RJZ64" s="255"/>
      <c r="RKA64" s="255"/>
      <c r="RKB64" s="255"/>
      <c r="RKC64" s="255"/>
      <c r="RKD64" s="255"/>
      <c r="RKE64" s="255"/>
      <c r="RKF64" s="255"/>
      <c r="RKG64" s="255"/>
      <c r="RKH64" s="255"/>
      <c r="RKI64" s="255"/>
      <c r="RKJ64" s="255"/>
      <c r="RKK64" s="255"/>
      <c r="RKL64" s="255"/>
      <c r="RKM64" s="255"/>
      <c r="RKN64" s="255"/>
      <c r="RKO64" s="255"/>
      <c r="RKP64" s="255"/>
      <c r="RKQ64" s="255"/>
      <c r="RKR64" s="255"/>
      <c r="RKS64" s="255"/>
      <c r="RKT64" s="255"/>
      <c r="RKU64" s="255"/>
      <c r="RKV64" s="255"/>
      <c r="RKW64" s="255"/>
      <c r="RKX64" s="255"/>
      <c r="RKY64" s="255"/>
      <c r="RKZ64" s="255"/>
      <c r="RLA64" s="255"/>
      <c r="RLB64" s="255"/>
      <c r="RLC64" s="255"/>
      <c r="RLD64" s="255"/>
      <c r="RLE64" s="255"/>
      <c r="RLF64" s="255"/>
      <c r="RLG64" s="255"/>
      <c r="RLH64" s="255"/>
      <c r="RLI64" s="255"/>
      <c r="RLJ64" s="255"/>
      <c r="RLK64" s="255"/>
      <c r="RLL64" s="255"/>
      <c r="RLM64" s="255"/>
      <c r="RLN64" s="255"/>
      <c r="RLO64" s="255"/>
      <c r="RLP64" s="255"/>
      <c r="RLQ64" s="255"/>
      <c r="RLR64" s="255"/>
      <c r="RLS64" s="255"/>
      <c r="RLT64" s="255"/>
      <c r="RLU64" s="255"/>
      <c r="RLV64" s="255"/>
      <c r="RLW64" s="255"/>
      <c r="RLX64" s="255"/>
      <c r="RLY64" s="255"/>
      <c r="RLZ64" s="255"/>
      <c r="RMA64" s="255"/>
      <c r="RMB64" s="255"/>
      <c r="RMC64" s="255"/>
      <c r="RMD64" s="255"/>
      <c r="RME64" s="255"/>
      <c r="RMF64" s="255"/>
      <c r="RMG64" s="255"/>
      <c r="RMH64" s="255"/>
      <c r="RMI64" s="255"/>
      <c r="RMJ64" s="255"/>
      <c r="RMK64" s="255"/>
      <c r="RML64" s="255"/>
      <c r="RMM64" s="255"/>
      <c r="RMN64" s="255"/>
      <c r="RMO64" s="255"/>
      <c r="RMP64" s="255"/>
      <c r="RMQ64" s="255"/>
      <c r="RMR64" s="255"/>
      <c r="RMS64" s="255"/>
      <c r="RMT64" s="255"/>
      <c r="RMU64" s="255"/>
      <c r="RMV64" s="255"/>
      <c r="RMW64" s="255"/>
      <c r="RMX64" s="255"/>
      <c r="RMY64" s="255"/>
      <c r="RMZ64" s="255"/>
      <c r="RNA64" s="255"/>
      <c r="RNB64" s="255"/>
      <c r="RNC64" s="255"/>
      <c r="RND64" s="255"/>
      <c r="RNE64" s="255"/>
      <c r="RNF64" s="255"/>
      <c r="RNG64" s="255"/>
      <c r="RNH64" s="255"/>
      <c r="RNI64" s="255"/>
      <c r="RNJ64" s="255"/>
      <c r="RNK64" s="255"/>
      <c r="RNL64" s="255"/>
      <c r="RNM64" s="255"/>
      <c r="RNN64" s="255"/>
      <c r="RNO64" s="255"/>
      <c r="RNP64" s="255"/>
      <c r="RNQ64" s="255"/>
      <c r="RNR64" s="255"/>
      <c r="RNS64" s="255"/>
      <c r="RNT64" s="255"/>
      <c r="RNU64" s="255"/>
      <c r="RNV64" s="255"/>
      <c r="RNW64" s="255"/>
      <c r="RNX64" s="255"/>
      <c r="RNY64" s="255"/>
      <c r="RNZ64" s="255"/>
      <c r="ROA64" s="255"/>
      <c r="ROB64" s="255"/>
      <c r="ROC64" s="255"/>
      <c r="ROD64" s="255"/>
      <c r="ROE64" s="255"/>
      <c r="ROF64" s="255"/>
      <c r="ROG64" s="255"/>
      <c r="ROH64" s="255"/>
      <c r="ROI64" s="255"/>
      <c r="ROJ64" s="255"/>
      <c r="ROK64" s="255"/>
      <c r="ROL64" s="255"/>
      <c r="ROM64" s="255"/>
      <c r="RON64" s="255"/>
      <c r="ROO64" s="255"/>
      <c r="ROP64" s="255"/>
      <c r="ROQ64" s="255"/>
      <c r="ROR64" s="255"/>
      <c r="ROS64" s="255"/>
      <c r="ROT64" s="255"/>
      <c r="ROU64" s="255"/>
      <c r="ROV64" s="255"/>
      <c r="ROW64" s="255"/>
      <c r="ROX64" s="255"/>
      <c r="ROY64" s="255"/>
      <c r="ROZ64" s="255"/>
      <c r="RPA64" s="255"/>
      <c r="RPB64" s="255"/>
      <c r="RPC64" s="255"/>
      <c r="RPD64" s="255"/>
      <c r="RPE64" s="255"/>
      <c r="RPF64" s="255"/>
      <c r="RPG64" s="255"/>
      <c r="RPH64" s="255"/>
      <c r="RPI64" s="255"/>
      <c r="RPJ64" s="255"/>
      <c r="RPK64" s="255"/>
      <c r="RPL64" s="255"/>
      <c r="RPM64" s="255"/>
      <c r="RPN64" s="255"/>
      <c r="RPO64" s="255"/>
      <c r="RPP64" s="255"/>
      <c r="RPQ64" s="255"/>
      <c r="RPR64" s="255"/>
      <c r="RPS64" s="255"/>
      <c r="RPT64" s="255"/>
      <c r="RPU64" s="255"/>
      <c r="RPV64" s="255"/>
      <c r="RPW64" s="255"/>
      <c r="RPX64" s="255"/>
      <c r="RPY64" s="255"/>
      <c r="RPZ64" s="255"/>
      <c r="RQA64" s="255"/>
      <c r="RQB64" s="255"/>
      <c r="RQC64" s="255"/>
      <c r="RQD64" s="255"/>
      <c r="RQE64" s="255"/>
      <c r="RQF64" s="255"/>
      <c r="RQG64" s="255"/>
      <c r="RQH64" s="255"/>
      <c r="RQI64" s="255"/>
      <c r="RQJ64" s="255"/>
      <c r="RQK64" s="255"/>
      <c r="RQL64" s="255"/>
      <c r="RQM64" s="255"/>
      <c r="RQN64" s="255"/>
      <c r="RQO64" s="255"/>
      <c r="RQP64" s="255"/>
      <c r="RQQ64" s="255"/>
      <c r="RQR64" s="255"/>
      <c r="RQS64" s="255"/>
      <c r="RQT64" s="255"/>
      <c r="RQU64" s="255"/>
      <c r="RQV64" s="255"/>
      <c r="RQW64" s="255"/>
      <c r="RQX64" s="255"/>
      <c r="RQY64" s="255"/>
      <c r="RQZ64" s="255"/>
      <c r="RRA64" s="255"/>
      <c r="RRB64" s="255"/>
      <c r="RRC64" s="255"/>
      <c r="RRD64" s="255"/>
      <c r="RRE64" s="255"/>
      <c r="RRF64" s="255"/>
      <c r="RRG64" s="255"/>
      <c r="RRH64" s="255"/>
      <c r="RRI64" s="255"/>
      <c r="RRJ64" s="255"/>
      <c r="RRK64" s="255"/>
      <c r="RRL64" s="255"/>
      <c r="RRM64" s="255"/>
      <c r="RRN64" s="255"/>
      <c r="RRO64" s="255"/>
      <c r="RRP64" s="255"/>
      <c r="RRQ64" s="255"/>
      <c r="RRR64" s="255"/>
      <c r="RRS64" s="255"/>
      <c r="RRT64" s="255"/>
      <c r="RRU64" s="255"/>
      <c r="RRV64" s="255"/>
      <c r="RRW64" s="255"/>
      <c r="RRX64" s="255"/>
      <c r="RRY64" s="255"/>
      <c r="RRZ64" s="255"/>
      <c r="RSA64" s="255"/>
      <c r="RSB64" s="255"/>
      <c r="RSC64" s="255"/>
      <c r="RSD64" s="255"/>
      <c r="RSE64" s="255"/>
      <c r="RSF64" s="255"/>
      <c r="RSG64" s="255"/>
      <c r="RSH64" s="255"/>
      <c r="RSI64" s="255"/>
      <c r="RSJ64" s="255"/>
      <c r="RSK64" s="255"/>
      <c r="RSL64" s="255"/>
      <c r="RSM64" s="255"/>
      <c r="RSN64" s="255"/>
      <c r="RSO64" s="255"/>
      <c r="RSP64" s="255"/>
      <c r="RSQ64" s="255"/>
      <c r="RSR64" s="255"/>
      <c r="RSS64" s="255"/>
      <c r="RST64" s="255"/>
      <c r="RSU64" s="255"/>
      <c r="RSV64" s="255"/>
      <c r="RSW64" s="255"/>
      <c r="RSX64" s="255"/>
      <c r="RSY64" s="255"/>
      <c r="RSZ64" s="255"/>
      <c r="RTA64" s="255"/>
      <c r="RTB64" s="255"/>
      <c r="RTC64" s="255"/>
      <c r="RTD64" s="255"/>
      <c r="RTE64" s="255"/>
      <c r="RTF64" s="255"/>
      <c r="RTG64" s="255"/>
      <c r="RTH64" s="255"/>
      <c r="RTI64" s="255"/>
      <c r="RTJ64" s="255"/>
      <c r="RTK64" s="255"/>
      <c r="RTL64" s="255"/>
      <c r="RTM64" s="255"/>
      <c r="RTN64" s="255"/>
      <c r="RTO64" s="255"/>
      <c r="RTP64" s="255"/>
      <c r="RTQ64" s="255"/>
      <c r="RTR64" s="255"/>
      <c r="RTS64" s="255"/>
      <c r="RTT64" s="255"/>
      <c r="RTU64" s="255"/>
      <c r="RTV64" s="255"/>
      <c r="RTW64" s="255"/>
      <c r="RTX64" s="255"/>
      <c r="RTY64" s="255"/>
      <c r="RTZ64" s="255"/>
      <c r="RUA64" s="255"/>
      <c r="RUB64" s="255"/>
      <c r="RUC64" s="255"/>
      <c r="RUD64" s="255"/>
      <c r="RUE64" s="255"/>
      <c r="RUF64" s="255"/>
      <c r="RUG64" s="255"/>
      <c r="RUH64" s="255"/>
      <c r="RUI64" s="255"/>
      <c r="RUJ64" s="255"/>
      <c r="RUK64" s="255"/>
      <c r="RUL64" s="255"/>
      <c r="RUM64" s="255"/>
      <c r="RUN64" s="255"/>
      <c r="RUO64" s="255"/>
      <c r="RUP64" s="255"/>
      <c r="RUQ64" s="255"/>
      <c r="RUR64" s="255"/>
      <c r="RUS64" s="255"/>
      <c r="RUT64" s="255"/>
      <c r="RUU64" s="255"/>
      <c r="RUV64" s="255"/>
      <c r="RUW64" s="255"/>
      <c r="RUX64" s="255"/>
      <c r="RUY64" s="255"/>
      <c r="RUZ64" s="255"/>
      <c r="RVA64" s="255"/>
      <c r="RVB64" s="255"/>
      <c r="RVC64" s="255"/>
      <c r="RVD64" s="255"/>
      <c r="RVE64" s="255"/>
      <c r="RVF64" s="255"/>
      <c r="RVG64" s="255"/>
      <c r="RVH64" s="255"/>
      <c r="RVI64" s="255"/>
      <c r="RVJ64" s="255"/>
      <c r="RVK64" s="255"/>
      <c r="RVL64" s="255"/>
      <c r="RVM64" s="255"/>
      <c r="RVN64" s="255"/>
      <c r="RVO64" s="255"/>
      <c r="RVP64" s="255"/>
      <c r="RVQ64" s="255"/>
      <c r="RVR64" s="255"/>
      <c r="RVS64" s="255"/>
      <c r="RVT64" s="255"/>
      <c r="RVU64" s="255"/>
      <c r="RVV64" s="255"/>
      <c r="RVW64" s="255"/>
      <c r="RVX64" s="255"/>
      <c r="RVY64" s="255"/>
      <c r="RVZ64" s="255"/>
      <c r="RWA64" s="255"/>
      <c r="RWB64" s="255"/>
      <c r="RWC64" s="255"/>
      <c r="RWD64" s="255"/>
      <c r="RWE64" s="255"/>
      <c r="RWF64" s="255"/>
      <c r="RWG64" s="255"/>
      <c r="RWH64" s="255"/>
      <c r="RWI64" s="255"/>
      <c r="RWJ64" s="255"/>
      <c r="RWK64" s="255"/>
      <c r="RWL64" s="255"/>
      <c r="RWM64" s="255"/>
      <c r="RWN64" s="255"/>
      <c r="RWO64" s="255"/>
      <c r="RWP64" s="255"/>
      <c r="RWQ64" s="255"/>
      <c r="RWR64" s="255"/>
      <c r="RWS64" s="255"/>
      <c r="RWT64" s="255"/>
      <c r="RWU64" s="255"/>
      <c r="RWV64" s="255"/>
      <c r="RWW64" s="255"/>
      <c r="RWX64" s="255"/>
      <c r="RWY64" s="255"/>
      <c r="RWZ64" s="255"/>
      <c r="RXA64" s="255"/>
      <c r="RXB64" s="255"/>
      <c r="RXC64" s="255"/>
      <c r="RXD64" s="255"/>
      <c r="RXE64" s="255"/>
      <c r="RXF64" s="255"/>
      <c r="RXG64" s="255"/>
      <c r="RXH64" s="255"/>
      <c r="RXI64" s="255"/>
      <c r="RXJ64" s="255"/>
      <c r="RXK64" s="255"/>
      <c r="RXL64" s="255"/>
      <c r="RXM64" s="255"/>
      <c r="RXN64" s="255"/>
      <c r="RXO64" s="255"/>
      <c r="RXP64" s="255"/>
      <c r="RXQ64" s="255"/>
      <c r="RXR64" s="255"/>
      <c r="RXS64" s="255"/>
      <c r="RXT64" s="255"/>
      <c r="RXU64" s="255"/>
      <c r="RXV64" s="255"/>
      <c r="RXW64" s="255"/>
      <c r="RXX64" s="255"/>
      <c r="RXY64" s="255"/>
      <c r="RXZ64" s="255"/>
      <c r="RYA64" s="255"/>
      <c r="RYB64" s="255"/>
      <c r="RYC64" s="255"/>
      <c r="RYD64" s="255"/>
      <c r="RYE64" s="255"/>
      <c r="RYF64" s="255"/>
      <c r="RYG64" s="255"/>
      <c r="RYH64" s="255"/>
      <c r="RYI64" s="255"/>
      <c r="RYJ64" s="255"/>
      <c r="RYK64" s="255"/>
      <c r="RYL64" s="255"/>
      <c r="RYM64" s="255"/>
      <c r="RYN64" s="255"/>
      <c r="RYO64" s="255"/>
      <c r="RYP64" s="255"/>
      <c r="RYQ64" s="255"/>
      <c r="RYR64" s="255"/>
      <c r="RYS64" s="255"/>
      <c r="RYT64" s="255"/>
      <c r="RYU64" s="255"/>
      <c r="RYV64" s="255"/>
      <c r="RYW64" s="255"/>
      <c r="RYX64" s="255"/>
      <c r="RYY64" s="255"/>
      <c r="RYZ64" s="255"/>
      <c r="RZA64" s="255"/>
      <c r="RZB64" s="255"/>
      <c r="RZC64" s="255"/>
      <c r="RZD64" s="255"/>
      <c r="RZE64" s="255"/>
      <c r="RZF64" s="255"/>
      <c r="RZG64" s="255"/>
      <c r="RZH64" s="255"/>
      <c r="RZI64" s="255"/>
      <c r="RZJ64" s="255"/>
      <c r="RZK64" s="255"/>
      <c r="RZL64" s="255"/>
      <c r="RZM64" s="255"/>
      <c r="RZN64" s="255"/>
      <c r="RZO64" s="255"/>
      <c r="RZP64" s="255"/>
      <c r="RZQ64" s="255"/>
      <c r="RZR64" s="255"/>
      <c r="RZS64" s="255"/>
      <c r="RZT64" s="255"/>
      <c r="RZU64" s="255"/>
      <c r="RZV64" s="255"/>
      <c r="RZW64" s="255"/>
      <c r="RZX64" s="255"/>
      <c r="RZY64" s="255"/>
      <c r="RZZ64" s="255"/>
      <c r="SAA64" s="255"/>
      <c r="SAB64" s="255"/>
      <c r="SAC64" s="255"/>
      <c r="SAD64" s="255"/>
      <c r="SAE64" s="255"/>
      <c r="SAF64" s="255"/>
      <c r="SAG64" s="255"/>
      <c r="SAH64" s="255"/>
      <c r="SAI64" s="255"/>
      <c r="SAJ64" s="255"/>
      <c r="SAK64" s="255"/>
      <c r="SAL64" s="255"/>
      <c r="SAM64" s="255"/>
      <c r="SAN64" s="255"/>
      <c r="SAO64" s="255"/>
      <c r="SAP64" s="255"/>
      <c r="SAQ64" s="255"/>
      <c r="SAR64" s="255"/>
      <c r="SAS64" s="255"/>
      <c r="SAT64" s="255"/>
      <c r="SAU64" s="255"/>
      <c r="SAV64" s="255"/>
      <c r="SAW64" s="255"/>
      <c r="SAX64" s="255"/>
      <c r="SAY64" s="255"/>
      <c r="SAZ64" s="255"/>
      <c r="SBA64" s="255"/>
      <c r="SBB64" s="255"/>
      <c r="SBC64" s="255"/>
      <c r="SBD64" s="255"/>
      <c r="SBE64" s="255"/>
      <c r="SBF64" s="255"/>
      <c r="SBG64" s="255"/>
      <c r="SBH64" s="255"/>
      <c r="SBI64" s="255"/>
      <c r="SBJ64" s="255"/>
      <c r="SBK64" s="255"/>
      <c r="SBL64" s="255"/>
      <c r="SBM64" s="255"/>
      <c r="SBN64" s="255"/>
      <c r="SBO64" s="255"/>
      <c r="SBP64" s="255"/>
      <c r="SBQ64" s="255"/>
      <c r="SBR64" s="255"/>
      <c r="SBS64" s="255"/>
      <c r="SBT64" s="255"/>
      <c r="SBU64" s="255"/>
      <c r="SBV64" s="255"/>
      <c r="SBW64" s="255"/>
      <c r="SBX64" s="255"/>
      <c r="SBY64" s="255"/>
      <c r="SBZ64" s="255"/>
      <c r="SCA64" s="255"/>
      <c r="SCB64" s="255"/>
      <c r="SCC64" s="255"/>
      <c r="SCD64" s="255"/>
      <c r="SCE64" s="255"/>
      <c r="SCF64" s="255"/>
      <c r="SCG64" s="255"/>
      <c r="SCH64" s="255"/>
      <c r="SCI64" s="255"/>
      <c r="SCJ64" s="255"/>
      <c r="SCK64" s="255"/>
      <c r="SCL64" s="255"/>
      <c r="SCM64" s="255"/>
      <c r="SCN64" s="255"/>
      <c r="SCO64" s="255"/>
      <c r="SCP64" s="255"/>
      <c r="SCQ64" s="255"/>
      <c r="SCR64" s="255"/>
      <c r="SCS64" s="255"/>
      <c r="SCT64" s="255"/>
      <c r="SCU64" s="255"/>
      <c r="SCV64" s="255"/>
      <c r="SCW64" s="255"/>
      <c r="SCX64" s="255"/>
      <c r="SCY64" s="255"/>
      <c r="SCZ64" s="255"/>
      <c r="SDA64" s="255"/>
      <c r="SDB64" s="255"/>
      <c r="SDC64" s="255"/>
      <c r="SDD64" s="255"/>
      <c r="SDE64" s="255"/>
      <c r="SDF64" s="255"/>
      <c r="SDG64" s="255"/>
      <c r="SDH64" s="255"/>
      <c r="SDI64" s="255"/>
      <c r="SDJ64" s="255"/>
      <c r="SDK64" s="255"/>
      <c r="SDL64" s="255"/>
      <c r="SDM64" s="255"/>
      <c r="SDN64" s="255"/>
      <c r="SDO64" s="255"/>
      <c r="SDP64" s="255"/>
      <c r="SDQ64" s="255"/>
      <c r="SDR64" s="255"/>
      <c r="SDS64" s="255"/>
      <c r="SDT64" s="255"/>
      <c r="SDU64" s="255"/>
      <c r="SDV64" s="255"/>
      <c r="SDW64" s="255"/>
      <c r="SDX64" s="255"/>
      <c r="SDY64" s="255"/>
      <c r="SDZ64" s="255"/>
      <c r="SEA64" s="255"/>
      <c r="SEB64" s="255"/>
      <c r="SEC64" s="255"/>
      <c r="SED64" s="255"/>
      <c r="SEE64" s="255"/>
      <c r="SEF64" s="255"/>
      <c r="SEG64" s="255"/>
      <c r="SEH64" s="255"/>
      <c r="SEI64" s="255"/>
      <c r="SEJ64" s="255"/>
      <c r="SEK64" s="255"/>
      <c r="SEL64" s="255"/>
      <c r="SEM64" s="255"/>
      <c r="SEN64" s="255"/>
      <c r="SEO64" s="255"/>
      <c r="SEP64" s="255"/>
      <c r="SEQ64" s="255"/>
      <c r="SER64" s="255"/>
      <c r="SES64" s="255"/>
      <c r="SET64" s="255"/>
      <c r="SEU64" s="255"/>
      <c r="SEV64" s="255"/>
      <c r="SEW64" s="255"/>
      <c r="SEX64" s="255"/>
      <c r="SEY64" s="255"/>
      <c r="SEZ64" s="255"/>
      <c r="SFA64" s="255"/>
      <c r="SFB64" s="255"/>
      <c r="SFC64" s="255"/>
      <c r="SFD64" s="255"/>
      <c r="SFE64" s="255"/>
      <c r="SFF64" s="255"/>
      <c r="SFG64" s="255"/>
      <c r="SFH64" s="255"/>
      <c r="SFI64" s="255"/>
      <c r="SFJ64" s="255"/>
      <c r="SFK64" s="255"/>
      <c r="SFL64" s="255"/>
      <c r="SFM64" s="255"/>
      <c r="SFN64" s="255"/>
      <c r="SFO64" s="255"/>
      <c r="SFP64" s="255"/>
      <c r="SFQ64" s="255"/>
      <c r="SFR64" s="255"/>
      <c r="SFS64" s="255"/>
      <c r="SFT64" s="255"/>
      <c r="SFU64" s="255"/>
      <c r="SFV64" s="255"/>
      <c r="SFW64" s="255"/>
      <c r="SFX64" s="255"/>
      <c r="SFY64" s="255"/>
      <c r="SFZ64" s="255"/>
      <c r="SGA64" s="255"/>
      <c r="SGB64" s="255"/>
      <c r="SGC64" s="255"/>
      <c r="SGD64" s="255"/>
      <c r="SGE64" s="255"/>
      <c r="SGF64" s="255"/>
      <c r="SGG64" s="255"/>
      <c r="SGH64" s="255"/>
      <c r="SGI64" s="255"/>
      <c r="SGJ64" s="255"/>
      <c r="SGK64" s="255"/>
      <c r="SGL64" s="255"/>
      <c r="SGM64" s="255"/>
      <c r="SGN64" s="255"/>
      <c r="SGO64" s="255"/>
      <c r="SGP64" s="255"/>
      <c r="SGQ64" s="255"/>
      <c r="SGR64" s="255"/>
      <c r="SGS64" s="255"/>
      <c r="SGT64" s="255"/>
      <c r="SGU64" s="255"/>
      <c r="SGV64" s="255"/>
      <c r="SGW64" s="255"/>
      <c r="SGX64" s="255"/>
      <c r="SGY64" s="255"/>
      <c r="SGZ64" s="255"/>
      <c r="SHA64" s="255"/>
      <c r="SHB64" s="255"/>
      <c r="SHC64" s="255"/>
      <c r="SHD64" s="255"/>
      <c r="SHE64" s="255"/>
      <c r="SHF64" s="255"/>
      <c r="SHG64" s="255"/>
      <c r="SHH64" s="255"/>
      <c r="SHI64" s="255"/>
      <c r="SHJ64" s="255"/>
      <c r="SHK64" s="255"/>
      <c r="SHL64" s="255"/>
      <c r="SHM64" s="255"/>
      <c r="SHN64" s="255"/>
      <c r="SHO64" s="255"/>
      <c r="SHP64" s="255"/>
      <c r="SHQ64" s="255"/>
      <c r="SHR64" s="255"/>
      <c r="SHS64" s="255"/>
      <c r="SHT64" s="255"/>
      <c r="SHU64" s="255"/>
      <c r="SHV64" s="255"/>
      <c r="SHW64" s="255"/>
      <c r="SHX64" s="255"/>
      <c r="SHY64" s="255"/>
      <c r="SHZ64" s="255"/>
      <c r="SIA64" s="255"/>
      <c r="SIB64" s="255"/>
      <c r="SIC64" s="255"/>
      <c r="SID64" s="255"/>
      <c r="SIE64" s="255"/>
      <c r="SIF64" s="255"/>
      <c r="SIG64" s="255"/>
      <c r="SIH64" s="255"/>
      <c r="SII64" s="255"/>
      <c r="SIJ64" s="255"/>
      <c r="SIK64" s="255"/>
      <c r="SIL64" s="255"/>
      <c r="SIM64" s="255"/>
      <c r="SIN64" s="255"/>
      <c r="SIO64" s="255"/>
      <c r="SIP64" s="255"/>
      <c r="SIQ64" s="255"/>
      <c r="SIR64" s="255"/>
      <c r="SIS64" s="255"/>
      <c r="SIT64" s="255"/>
      <c r="SIU64" s="255"/>
      <c r="SIV64" s="255"/>
      <c r="SIW64" s="255"/>
      <c r="SIX64" s="255"/>
      <c r="SIY64" s="255"/>
      <c r="SIZ64" s="255"/>
      <c r="SJA64" s="255"/>
      <c r="SJB64" s="255"/>
      <c r="SJC64" s="255"/>
      <c r="SJD64" s="255"/>
      <c r="SJE64" s="255"/>
      <c r="SJF64" s="255"/>
      <c r="SJG64" s="255"/>
      <c r="SJH64" s="255"/>
      <c r="SJI64" s="255"/>
      <c r="SJJ64" s="255"/>
      <c r="SJK64" s="255"/>
      <c r="SJL64" s="255"/>
      <c r="SJM64" s="255"/>
      <c r="SJN64" s="255"/>
      <c r="SJO64" s="255"/>
      <c r="SJP64" s="255"/>
      <c r="SJQ64" s="255"/>
      <c r="SJR64" s="255"/>
      <c r="SJS64" s="255"/>
      <c r="SJT64" s="255"/>
      <c r="SJU64" s="255"/>
      <c r="SJV64" s="255"/>
      <c r="SJW64" s="255"/>
      <c r="SJX64" s="255"/>
      <c r="SJY64" s="255"/>
      <c r="SJZ64" s="255"/>
      <c r="SKA64" s="255"/>
      <c r="SKB64" s="255"/>
      <c r="SKC64" s="255"/>
      <c r="SKD64" s="255"/>
      <c r="SKE64" s="255"/>
      <c r="SKF64" s="255"/>
      <c r="SKG64" s="255"/>
      <c r="SKH64" s="255"/>
      <c r="SKI64" s="255"/>
      <c r="SKJ64" s="255"/>
      <c r="SKK64" s="255"/>
      <c r="SKL64" s="255"/>
      <c r="SKM64" s="255"/>
      <c r="SKN64" s="255"/>
      <c r="SKO64" s="255"/>
      <c r="SKP64" s="255"/>
      <c r="SKQ64" s="255"/>
      <c r="SKR64" s="255"/>
      <c r="SKS64" s="255"/>
      <c r="SKT64" s="255"/>
      <c r="SKU64" s="255"/>
      <c r="SKV64" s="255"/>
      <c r="SKW64" s="255"/>
      <c r="SKX64" s="255"/>
      <c r="SKY64" s="255"/>
      <c r="SKZ64" s="255"/>
      <c r="SLA64" s="255"/>
      <c r="SLB64" s="255"/>
      <c r="SLC64" s="255"/>
      <c r="SLD64" s="255"/>
      <c r="SLE64" s="255"/>
      <c r="SLF64" s="255"/>
      <c r="SLG64" s="255"/>
      <c r="SLH64" s="255"/>
      <c r="SLI64" s="255"/>
      <c r="SLJ64" s="255"/>
      <c r="SLK64" s="255"/>
      <c r="SLL64" s="255"/>
      <c r="SLM64" s="255"/>
      <c r="SLN64" s="255"/>
      <c r="SLO64" s="255"/>
      <c r="SLP64" s="255"/>
      <c r="SLQ64" s="255"/>
      <c r="SLR64" s="255"/>
      <c r="SLS64" s="255"/>
      <c r="SLT64" s="255"/>
      <c r="SLU64" s="255"/>
      <c r="SLV64" s="255"/>
      <c r="SLW64" s="255"/>
      <c r="SLX64" s="255"/>
      <c r="SLY64" s="255"/>
      <c r="SLZ64" s="255"/>
      <c r="SMA64" s="255"/>
      <c r="SMB64" s="255"/>
      <c r="SMC64" s="255"/>
      <c r="SMD64" s="255"/>
      <c r="SME64" s="255"/>
      <c r="SMF64" s="255"/>
      <c r="SMG64" s="255"/>
      <c r="SMH64" s="255"/>
      <c r="SMI64" s="255"/>
      <c r="SMJ64" s="255"/>
      <c r="SMK64" s="255"/>
      <c r="SML64" s="255"/>
      <c r="SMM64" s="255"/>
      <c r="SMN64" s="255"/>
      <c r="SMO64" s="255"/>
      <c r="SMP64" s="255"/>
      <c r="SMQ64" s="255"/>
      <c r="SMR64" s="255"/>
      <c r="SMS64" s="255"/>
      <c r="SMT64" s="255"/>
      <c r="SMU64" s="255"/>
      <c r="SMV64" s="255"/>
      <c r="SMW64" s="255"/>
      <c r="SMX64" s="255"/>
      <c r="SMY64" s="255"/>
      <c r="SMZ64" s="255"/>
      <c r="SNA64" s="255"/>
      <c r="SNB64" s="255"/>
      <c r="SNC64" s="255"/>
      <c r="SND64" s="255"/>
      <c r="SNE64" s="255"/>
      <c r="SNF64" s="255"/>
      <c r="SNG64" s="255"/>
      <c r="SNH64" s="255"/>
      <c r="SNI64" s="255"/>
      <c r="SNJ64" s="255"/>
      <c r="SNK64" s="255"/>
      <c r="SNL64" s="255"/>
      <c r="SNM64" s="255"/>
      <c r="SNN64" s="255"/>
      <c r="SNO64" s="255"/>
      <c r="SNP64" s="255"/>
      <c r="SNQ64" s="255"/>
      <c r="SNR64" s="255"/>
      <c r="SNS64" s="255"/>
      <c r="SNT64" s="255"/>
      <c r="SNU64" s="255"/>
      <c r="SNV64" s="255"/>
      <c r="SNW64" s="255"/>
      <c r="SNX64" s="255"/>
      <c r="SNY64" s="255"/>
      <c r="SNZ64" s="255"/>
      <c r="SOA64" s="255"/>
      <c r="SOB64" s="255"/>
      <c r="SOC64" s="255"/>
      <c r="SOD64" s="255"/>
      <c r="SOE64" s="255"/>
      <c r="SOF64" s="255"/>
      <c r="SOG64" s="255"/>
      <c r="SOH64" s="255"/>
      <c r="SOI64" s="255"/>
      <c r="SOJ64" s="255"/>
      <c r="SOK64" s="255"/>
      <c r="SOL64" s="255"/>
      <c r="SOM64" s="255"/>
      <c r="SON64" s="255"/>
      <c r="SOO64" s="255"/>
      <c r="SOP64" s="255"/>
      <c r="SOQ64" s="255"/>
      <c r="SOR64" s="255"/>
      <c r="SOS64" s="255"/>
      <c r="SOT64" s="255"/>
      <c r="SOU64" s="255"/>
      <c r="SOV64" s="255"/>
      <c r="SOW64" s="255"/>
      <c r="SOX64" s="255"/>
      <c r="SOY64" s="255"/>
      <c r="SOZ64" s="255"/>
      <c r="SPA64" s="255"/>
      <c r="SPB64" s="255"/>
      <c r="SPC64" s="255"/>
      <c r="SPD64" s="255"/>
      <c r="SPE64" s="255"/>
      <c r="SPF64" s="255"/>
      <c r="SPG64" s="255"/>
      <c r="SPH64" s="255"/>
      <c r="SPI64" s="255"/>
      <c r="SPJ64" s="255"/>
      <c r="SPK64" s="255"/>
      <c r="SPL64" s="255"/>
      <c r="SPM64" s="255"/>
      <c r="SPN64" s="255"/>
      <c r="SPO64" s="255"/>
      <c r="SPP64" s="255"/>
      <c r="SPQ64" s="255"/>
      <c r="SPR64" s="255"/>
      <c r="SPS64" s="255"/>
      <c r="SPT64" s="255"/>
      <c r="SPU64" s="255"/>
      <c r="SPV64" s="255"/>
      <c r="SPW64" s="255"/>
      <c r="SPX64" s="255"/>
      <c r="SPY64" s="255"/>
      <c r="SPZ64" s="255"/>
      <c r="SQA64" s="255"/>
      <c r="SQB64" s="255"/>
      <c r="SQC64" s="255"/>
      <c r="SQD64" s="255"/>
      <c r="SQE64" s="255"/>
      <c r="SQF64" s="255"/>
      <c r="SQG64" s="255"/>
      <c r="SQH64" s="255"/>
      <c r="SQI64" s="255"/>
      <c r="SQJ64" s="255"/>
      <c r="SQK64" s="255"/>
      <c r="SQL64" s="255"/>
      <c r="SQM64" s="255"/>
      <c r="SQN64" s="255"/>
      <c r="SQO64" s="255"/>
      <c r="SQP64" s="255"/>
      <c r="SQQ64" s="255"/>
      <c r="SQR64" s="255"/>
      <c r="SQS64" s="255"/>
      <c r="SQT64" s="255"/>
      <c r="SQU64" s="255"/>
      <c r="SQV64" s="255"/>
      <c r="SQW64" s="255"/>
      <c r="SQX64" s="255"/>
      <c r="SQY64" s="255"/>
      <c r="SQZ64" s="255"/>
      <c r="SRA64" s="255"/>
      <c r="SRB64" s="255"/>
      <c r="SRC64" s="255"/>
      <c r="SRD64" s="255"/>
      <c r="SRE64" s="255"/>
      <c r="SRF64" s="255"/>
      <c r="SRG64" s="255"/>
      <c r="SRH64" s="255"/>
      <c r="SRI64" s="255"/>
      <c r="SRJ64" s="255"/>
      <c r="SRK64" s="255"/>
      <c r="SRL64" s="255"/>
      <c r="SRM64" s="255"/>
      <c r="SRN64" s="255"/>
      <c r="SRO64" s="255"/>
      <c r="SRP64" s="255"/>
      <c r="SRQ64" s="255"/>
      <c r="SRR64" s="255"/>
      <c r="SRS64" s="255"/>
      <c r="SRT64" s="255"/>
      <c r="SRU64" s="255"/>
      <c r="SRV64" s="255"/>
      <c r="SRW64" s="255"/>
      <c r="SRX64" s="255"/>
      <c r="SRY64" s="255"/>
      <c r="SRZ64" s="255"/>
      <c r="SSA64" s="255"/>
      <c r="SSB64" s="255"/>
      <c r="SSC64" s="255"/>
      <c r="SSD64" s="255"/>
      <c r="SSE64" s="255"/>
      <c r="SSF64" s="255"/>
      <c r="SSG64" s="255"/>
      <c r="SSH64" s="255"/>
      <c r="SSI64" s="255"/>
      <c r="SSJ64" s="255"/>
      <c r="SSK64" s="255"/>
      <c r="SSL64" s="255"/>
      <c r="SSM64" s="255"/>
      <c r="SSN64" s="255"/>
      <c r="SSO64" s="255"/>
      <c r="SSP64" s="255"/>
      <c r="SSQ64" s="255"/>
      <c r="SSR64" s="255"/>
      <c r="SSS64" s="255"/>
      <c r="SST64" s="255"/>
      <c r="SSU64" s="255"/>
      <c r="SSV64" s="255"/>
      <c r="SSW64" s="255"/>
      <c r="SSX64" s="255"/>
      <c r="SSY64" s="255"/>
      <c r="SSZ64" s="255"/>
      <c r="STA64" s="255"/>
      <c r="STB64" s="255"/>
      <c r="STC64" s="255"/>
      <c r="STD64" s="255"/>
      <c r="STE64" s="255"/>
      <c r="STF64" s="255"/>
      <c r="STG64" s="255"/>
      <c r="STH64" s="255"/>
      <c r="STI64" s="255"/>
      <c r="STJ64" s="255"/>
      <c r="STK64" s="255"/>
      <c r="STL64" s="255"/>
      <c r="STM64" s="255"/>
      <c r="STN64" s="255"/>
      <c r="STO64" s="255"/>
      <c r="STP64" s="255"/>
      <c r="STQ64" s="255"/>
      <c r="STR64" s="255"/>
      <c r="STS64" s="255"/>
      <c r="STT64" s="255"/>
      <c r="STU64" s="255"/>
      <c r="STV64" s="255"/>
      <c r="STW64" s="255"/>
      <c r="STX64" s="255"/>
      <c r="STY64" s="255"/>
      <c r="STZ64" s="255"/>
      <c r="SUA64" s="255"/>
      <c r="SUB64" s="255"/>
      <c r="SUC64" s="255"/>
      <c r="SUD64" s="255"/>
      <c r="SUE64" s="255"/>
      <c r="SUF64" s="255"/>
      <c r="SUG64" s="255"/>
      <c r="SUH64" s="255"/>
      <c r="SUI64" s="255"/>
      <c r="SUJ64" s="255"/>
      <c r="SUK64" s="255"/>
      <c r="SUL64" s="255"/>
      <c r="SUM64" s="255"/>
      <c r="SUN64" s="255"/>
      <c r="SUO64" s="255"/>
      <c r="SUP64" s="255"/>
      <c r="SUQ64" s="255"/>
      <c r="SUR64" s="255"/>
      <c r="SUS64" s="255"/>
      <c r="SUT64" s="255"/>
      <c r="SUU64" s="255"/>
      <c r="SUV64" s="255"/>
      <c r="SUW64" s="255"/>
      <c r="SUX64" s="255"/>
      <c r="SUY64" s="255"/>
      <c r="SUZ64" s="255"/>
      <c r="SVA64" s="255"/>
      <c r="SVB64" s="255"/>
      <c r="SVC64" s="255"/>
      <c r="SVD64" s="255"/>
      <c r="SVE64" s="255"/>
      <c r="SVF64" s="255"/>
      <c r="SVG64" s="255"/>
      <c r="SVH64" s="255"/>
      <c r="SVI64" s="255"/>
      <c r="SVJ64" s="255"/>
      <c r="SVK64" s="255"/>
      <c r="SVL64" s="255"/>
      <c r="SVM64" s="255"/>
      <c r="SVN64" s="255"/>
      <c r="SVO64" s="255"/>
      <c r="SVP64" s="255"/>
      <c r="SVQ64" s="255"/>
      <c r="SVR64" s="255"/>
      <c r="SVS64" s="255"/>
      <c r="SVT64" s="255"/>
      <c r="SVU64" s="255"/>
      <c r="SVV64" s="255"/>
      <c r="SVW64" s="255"/>
      <c r="SVX64" s="255"/>
      <c r="SVY64" s="255"/>
      <c r="SVZ64" s="255"/>
      <c r="SWA64" s="255"/>
      <c r="SWB64" s="255"/>
      <c r="SWC64" s="255"/>
      <c r="SWD64" s="255"/>
      <c r="SWE64" s="255"/>
      <c r="SWF64" s="255"/>
      <c r="SWG64" s="255"/>
      <c r="SWH64" s="255"/>
      <c r="SWI64" s="255"/>
      <c r="SWJ64" s="255"/>
      <c r="SWK64" s="255"/>
      <c r="SWL64" s="255"/>
      <c r="SWM64" s="255"/>
      <c r="SWN64" s="255"/>
      <c r="SWO64" s="255"/>
      <c r="SWP64" s="255"/>
      <c r="SWQ64" s="255"/>
      <c r="SWR64" s="255"/>
      <c r="SWS64" s="255"/>
      <c r="SWT64" s="255"/>
      <c r="SWU64" s="255"/>
      <c r="SWV64" s="255"/>
      <c r="SWW64" s="255"/>
      <c r="SWX64" s="255"/>
      <c r="SWY64" s="255"/>
      <c r="SWZ64" s="255"/>
      <c r="SXA64" s="255"/>
      <c r="SXB64" s="255"/>
      <c r="SXC64" s="255"/>
      <c r="SXD64" s="255"/>
      <c r="SXE64" s="255"/>
      <c r="SXF64" s="255"/>
      <c r="SXG64" s="255"/>
      <c r="SXH64" s="255"/>
      <c r="SXI64" s="255"/>
      <c r="SXJ64" s="255"/>
      <c r="SXK64" s="255"/>
      <c r="SXL64" s="255"/>
      <c r="SXM64" s="255"/>
      <c r="SXN64" s="255"/>
      <c r="SXO64" s="255"/>
      <c r="SXP64" s="255"/>
      <c r="SXQ64" s="255"/>
      <c r="SXR64" s="255"/>
      <c r="SXS64" s="255"/>
      <c r="SXT64" s="255"/>
      <c r="SXU64" s="255"/>
      <c r="SXV64" s="255"/>
      <c r="SXW64" s="255"/>
      <c r="SXX64" s="255"/>
      <c r="SXY64" s="255"/>
      <c r="SXZ64" s="255"/>
      <c r="SYA64" s="255"/>
      <c r="SYB64" s="255"/>
      <c r="SYC64" s="255"/>
      <c r="SYD64" s="255"/>
      <c r="SYE64" s="255"/>
      <c r="SYF64" s="255"/>
      <c r="SYG64" s="255"/>
      <c r="SYH64" s="255"/>
      <c r="SYI64" s="255"/>
      <c r="SYJ64" s="255"/>
      <c r="SYK64" s="255"/>
      <c r="SYL64" s="255"/>
      <c r="SYM64" s="255"/>
      <c r="SYN64" s="255"/>
      <c r="SYO64" s="255"/>
      <c r="SYP64" s="255"/>
      <c r="SYQ64" s="255"/>
      <c r="SYR64" s="255"/>
      <c r="SYS64" s="255"/>
      <c r="SYT64" s="255"/>
      <c r="SYU64" s="255"/>
      <c r="SYV64" s="255"/>
      <c r="SYW64" s="255"/>
      <c r="SYX64" s="255"/>
      <c r="SYY64" s="255"/>
      <c r="SYZ64" s="255"/>
      <c r="SZA64" s="255"/>
      <c r="SZB64" s="255"/>
      <c r="SZC64" s="255"/>
      <c r="SZD64" s="255"/>
      <c r="SZE64" s="255"/>
      <c r="SZF64" s="255"/>
      <c r="SZG64" s="255"/>
      <c r="SZH64" s="255"/>
      <c r="SZI64" s="255"/>
      <c r="SZJ64" s="255"/>
      <c r="SZK64" s="255"/>
      <c r="SZL64" s="255"/>
      <c r="SZM64" s="255"/>
      <c r="SZN64" s="255"/>
      <c r="SZO64" s="255"/>
      <c r="SZP64" s="255"/>
      <c r="SZQ64" s="255"/>
      <c r="SZR64" s="255"/>
      <c r="SZS64" s="255"/>
      <c r="SZT64" s="255"/>
      <c r="SZU64" s="255"/>
      <c r="SZV64" s="255"/>
      <c r="SZW64" s="255"/>
      <c r="SZX64" s="255"/>
      <c r="SZY64" s="255"/>
      <c r="SZZ64" s="255"/>
      <c r="TAA64" s="255"/>
      <c r="TAB64" s="255"/>
      <c r="TAC64" s="255"/>
      <c r="TAD64" s="255"/>
      <c r="TAE64" s="255"/>
      <c r="TAF64" s="255"/>
      <c r="TAG64" s="255"/>
      <c r="TAH64" s="255"/>
      <c r="TAI64" s="255"/>
      <c r="TAJ64" s="255"/>
      <c r="TAK64" s="255"/>
      <c r="TAL64" s="255"/>
      <c r="TAM64" s="255"/>
      <c r="TAN64" s="255"/>
      <c r="TAO64" s="255"/>
      <c r="TAP64" s="255"/>
      <c r="TAQ64" s="255"/>
      <c r="TAR64" s="255"/>
      <c r="TAS64" s="255"/>
      <c r="TAT64" s="255"/>
      <c r="TAU64" s="255"/>
      <c r="TAV64" s="255"/>
      <c r="TAW64" s="255"/>
      <c r="TAX64" s="255"/>
      <c r="TAY64" s="255"/>
      <c r="TAZ64" s="255"/>
      <c r="TBA64" s="255"/>
      <c r="TBB64" s="255"/>
      <c r="TBC64" s="255"/>
      <c r="TBD64" s="255"/>
      <c r="TBE64" s="255"/>
      <c r="TBF64" s="255"/>
      <c r="TBG64" s="255"/>
      <c r="TBH64" s="255"/>
      <c r="TBI64" s="255"/>
      <c r="TBJ64" s="255"/>
      <c r="TBK64" s="255"/>
      <c r="TBL64" s="255"/>
      <c r="TBM64" s="255"/>
      <c r="TBN64" s="255"/>
      <c r="TBO64" s="255"/>
      <c r="TBP64" s="255"/>
      <c r="TBQ64" s="255"/>
      <c r="TBR64" s="255"/>
      <c r="TBS64" s="255"/>
      <c r="TBT64" s="255"/>
      <c r="TBU64" s="255"/>
      <c r="TBV64" s="255"/>
      <c r="TBW64" s="255"/>
      <c r="TBX64" s="255"/>
      <c r="TBY64" s="255"/>
      <c r="TBZ64" s="255"/>
      <c r="TCA64" s="255"/>
      <c r="TCB64" s="255"/>
      <c r="TCC64" s="255"/>
      <c r="TCD64" s="255"/>
      <c r="TCE64" s="255"/>
      <c r="TCF64" s="255"/>
      <c r="TCG64" s="255"/>
      <c r="TCH64" s="255"/>
      <c r="TCI64" s="255"/>
      <c r="TCJ64" s="255"/>
      <c r="TCK64" s="255"/>
      <c r="TCL64" s="255"/>
      <c r="TCM64" s="255"/>
      <c r="TCN64" s="255"/>
      <c r="TCO64" s="255"/>
      <c r="TCP64" s="255"/>
      <c r="TCQ64" s="255"/>
      <c r="TCR64" s="255"/>
      <c r="TCS64" s="255"/>
      <c r="TCT64" s="255"/>
      <c r="TCU64" s="255"/>
      <c r="TCV64" s="255"/>
      <c r="TCW64" s="255"/>
      <c r="TCX64" s="255"/>
      <c r="TCY64" s="255"/>
      <c r="TCZ64" s="255"/>
      <c r="TDA64" s="255"/>
      <c r="TDB64" s="255"/>
      <c r="TDC64" s="255"/>
      <c r="TDD64" s="255"/>
      <c r="TDE64" s="255"/>
      <c r="TDF64" s="255"/>
      <c r="TDG64" s="255"/>
      <c r="TDH64" s="255"/>
      <c r="TDI64" s="255"/>
      <c r="TDJ64" s="255"/>
      <c r="TDK64" s="255"/>
      <c r="TDL64" s="255"/>
      <c r="TDM64" s="255"/>
      <c r="TDN64" s="255"/>
      <c r="TDO64" s="255"/>
      <c r="TDP64" s="255"/>
      <c r="TDQ64" s="255"/>
      <c r="TDR64" s="255"/>
      <c r="TDS64" s="255"/>
      <c r="TDT64" s="255"/>
      <c r="TDU64" s="255"/>
      <c r="TDV64" s="255"/>
      <c r="TDW64" s="255"/>
      <c r="TDX64" s="255"/>
      <c r="TDY64" s="255"/>
      <c r="TDZ64" s="255"/>
      <c r="TEA64" s="255"/>
      <c r="TEB64" s="255"/>
      <c r="TEC64" s="255"/>
      <c r="TED64" s="255"/>
      <c r="TEE64" s="255"/>
      <c r="TEF64" s="255"/>
      <c r="TEG64" s="255"/>
      <c r="TEH64" s="255"/>
      <c r="TEI64" s="255"/>
      <c r="TEJ64" s="255"/>
      <c r="TEK64" s="255"/>
      <c r="TEL64" s="255"/>
      <c r="TEM64" s="255"/>
      <c r="TEN64" s="255"/>
      <c r="TEO64" s="255"/>
      <c r="TEP64" s="255"/>
      <c r="TEQ64" s="255"/>
      <c r="TER64" s="255"/>
      <c r="TES64" s="255"/>
      <c r="TET64" s="255"/>
      <c r="TEU64" s="255"/>
      <c r="TEV64" s="255"/>
      <c r="TEW64" s="255"/>
      <c r="TEX64" s="255"/>
      <c r="TEY64" s="255"/>
      <c r="TEZ64" s="255"/>
      <c r="TFA64" s="255"/>
      <c r="TFB64" s="255"/>
      <c r="TFC64" s="255"/>
      <c r="TFD64" s="255"/>
      <c r="TFE64" s="255"/>
      <c r="TFF64" s="255"/>
      <c r="TFG64" s="255"/>
      <c r="TFH64" s="255"/>
      <c r="TFI64" s="255"/>
      <c r="TFJ64" s="255"/>
      <c r="TFK64" s="255"/>
      <c r="TFL64" s="255"/>
      <c r="TFM64" s="255"/>
      <c r="TFN64" s="255"/>
      <c r="TFO64" s="255"/>
      <c r="TFP64" s="255"/>
      <c r="TFQ64" s="255"/>
      <c r="TFR64" s="255"/>
      <c r="TFS64" s="255"/>
      <c r="TFT64" s="255"/>
      <c r="TFU64" s="255"/>
      <c r="TFV64" s="255"/>
      <c r="TFW64" s="255"/>
      <c r="TFX64" s="255"/>
      <c r="TFY64" s="255"/>
      <c r="TFZ64" s="255"/>
      <c r="TGA64" s="255"/>
      <c r="TGB64" s="255"/>
      <c r="TGC64" s="255"/>
      <c r="TGD64" s="255"/>
      <c r="TGE64" s="255"/>
      <c r="TGF64" s="255"/>
      <c r="TGG64" s="255"/>
      <c r="TGH64" s="255"/>
      <c r="TGI64" s="255"/>
      <c r="TGJ64" s="255"/>
      <c r="TGK64" s="255"/>
      <c r="TGL64" s="255"/>
      <c r="TGM64" s="255"/>
      <c r="TGN64" s="255"/>
      <c r="TGO64" s="255"/>
      <c r="TGP64" s="255"/>
      <c r="TGQ64" s="255"/>
      <c r="TGR64" s="255"/>
      <c r="TGS64" s="255"/>
      <c r="TGT64" s="255"/>
      <c r="TGU64" s="255"/>
      <c r="TGV64" s="255"/>
      <c r="TGW64" s="255"/>
      <c r="TGX64" s="255"/>
      <c r="TGY64" s="255"/>
      <c r="TGZ64" s="255"/>
      <c r="THA64" s="255"/>
      <c r="THB64" s="255"/>
      <c r="THC64" s="255"/>
      <c r="THD64" s="255"/>
      <c r="THE64" s="255"/>
      <c r="THF64" s="255"/>
      <c r="THG64" s="255"/>
      <c r="THH64" s="255"/>
      <c r="THI64" s="255"/>
      <c r="THJ64" s="255"/>
      <c r="THK64" s="255"/>
      <c r="THL64" s="255"/>
      <c r="THM64" s="255"/>
      <c r="THN64" s="255"/>
      <c r="THO64" s="255"/>
      <c r="THP64" s="255"/>
      <c r="THQ64" s="255"/>
      <c r="THR64" s="255"/>
      <c r="THS64" s="255"/>
      <c r="THT64" s="255"/>
      <c r="THU64" s="255"/>
      <c r="THV64" s="255"/>
      <c r="THW64" s="255"/>
      <c r="THX64" s="255"/>
      <c r="THY64" s="255"/>
      <c r="THZ64" s="255"/>
      <c r="TIA64" s="255"/>
      <c r="TIB64" s="255"/>
      <c r="TIC64" s="255"/>
      <c r="TID64" s="255"/>
      <c r="TIE64" s="255"/>
      <c r="TIF64" s="255"/>
      <c r="TIG64" s="255"/>
      <c r="TIH64" s="255"/>
      <c r="TII64" s="255"/>
      <c r="TIJ64" s="255"/>
      <c r="TIK64" s="255"/>
      <c r="TIL64" s="255"/>
      <c r="TIM64" s="255"/>
      <c r="TIN64" s="255"/>
      <c r="TIO64" s="255"/>
      <c r="TIP64" s="255"/>
      <c r="TIQ64" s="255"/>
      <c r="TIR64" s="255"/>
      <c r="TIS64" s="255"/>
      <c r="TIT64" s="255"/>
      <c r="TIU64" s="255"/>
      <c r="TIV64" s="255"/>
      <c r="TIW64" s="255"/>
      <c r="TIX64" s="255"/>
      <c r="TIY64" s="255"/>
      <c r="TIZ64" s="255"/>
      <c r="TJA64" s="255"/>
      <c r="TJB64" s="255"/>
      <c r="TJC64" s="255"/>
      <c r="TJD64" s="255"/>
      <c r="TJE64" s="255"/>
      <c r="TJF64" s="255"/>
      <c r="TJG64" s="255"/>
      <c r="TJH64" s="255"/>
      <c r="TJI64" s="255"/>
      <c r="TJJ64" s="255"/>
      <c r="TJK64" s="255"/>
      <c r="TJL64" s="255"/>
      <c r="TJM64" s="255"/>
      <c r="TJN64" s="255"/>
      <c r="TJO64" s="255"/>
      <c r="TJP64" s="255"/>
      <c r="TJQ64" s="255"/>
      <c r="TJR64" s="255"/>
      <c r="TJS64" s="255"/>
      <c r="TJT64" s="255"/>
      <c r="TJU64" s="255"/>
      <c r="TJV64" s="255"/>
      <c r="TJW64" s="255"/>
      <c r="TJX64" s="255"/>
      <c r="TJY64" s="255"/>
      <c r="TJZ64" s="255"/>
      <c r="TKA64" s="255"/>
      <c r="TKB64" s="255"/>
      <c r="TKC64" s="255"/>
      <c r="TKD64" s="255"/>
      <c r="TKE64" s="255"/>
      <c r="TKF64" s="255"/>
      <c r="TKG64" s="255"/>
      <c r="TKH64" s="255"/>
      <c r="TKI64" s="255"/>
      <c r="TKJ64" s="255"/>
      <c r="TKK64" s="255"/>
      <c r="TKL64" s="255"/>
      <c r="TKM64" s="255"/>
      <c r="TKN64" s="255"/>
      <c r="TKO64" s="255"/>
      <c r="TKP64" s="255"/>
      <c r="TKQ64" s="255"/>
      <c r="TKR64" s="255"/>
      <c r="TKS64" s="255"/>
      <c r="TKT64" s="255"/>
      <c r="TKU64" s="255"/>
      <c r="TKV64" s="255"/>
      <c r="TKW64" s="255"/>
      <c r="TKX64" s="255"/>
      <c r="TKY64" s="255"/>
      <c r="TKZ64" s="255"/>
      <c r="TLA64" s="255"/>
      <c r="TLB64" s="255"/>
      <c r="TLC64" s="255"/>
      <c r="TLD64" s="255"/>
      <c r="TLE64" s="255"/>
      <c r="TLF64" s="255"/>
      <c r="TLG64" s="255"/>
      <c r="TLH64" s="255"/>
      <c r="TLI64" s="255"/>
      <c r="TLJ64" s="255"/>
      <c r="TLK64" s="255"/>
      <c r="TLL64" s="255"/>
      <c r="TLM64" s="255"/>
      <c r="TLN64" s="255"/>
      <c r="TLO64" s="255"/>
      <c r="TLP64" s="255"/>
      <c r="TLQ64" s="255"/>
      <c r="TLR64" s="255"/>
      <c r="TLS64" s="255"/>
      <c r="TLT64" s="255"/>
      <c r="TLU64" s="255"/>
      <c r="TLV64" s="255"/>
      <c r="TLW64" s="255"/>
      <c r="TLX64" s="255"/>
      <c r="TLY64" s="255"/>
      <c r="TLZ64" s="255"/>
      <c r="TMA64" s="255"/>
      <c r="TMB64" s="255"/>
      <c r="TMC64" s="255"/>
      <c r="TMD64" s="255"/>
      <c r="TME64" s="255"/>
      <c r="TMF64" s="255"/>
      <c r="TMG64" s="255"/>
      <c r="TMH64" s="255"/>
      <c r="TMI64" s="255"/>
      <c r="TMJ64" s="255"/>
      <c r="TMK64" s="255"/>
      <c r="TML64" s="255"/>
      <c r="TMM64" s="255"/>
      <c r="TMN64" s="255"/>
      <c r="TMO64" s="255"/>
      <c r="TMP64" s="255"/>
      <c r="TMQ64" s="255"/>
      <c r="TMR64" s="255"/>
      <c r="TMS64" s="255"/>
      <c r="TMT64" s="255"/>
      <c r="TMU64" s="255"/>
      <c r="TMV64" s="255"/>
      <c r="TMW64" s="255"/>
      <c r="TMX64" s="255"/>
      <c r="TMY64" s="255"/>
      <c r="TMZ64" s="255"/>
      <c r="TNA64" s="255"/>
      <c r="TNB64" s="255"/>
      <c r="TNC64" s="255"/>
      <c r="TND64" s="255"/>
      <c r="TNE64" s="255"/>
      <c r="TNF64" s="255"/>
      <c r="TNG64" s="255"/>
      <c r="TNH64" s="255"/>
      <c r="TNI64" s="255"/>
      <c r="TNJ64" s="255"/>
      <c r="TNK64" s="255"/>
      <c r="TNL64" s="255"/>
      <c r="TNM64" s="255"/>
      <c r="TNN64" s="255"/>
      <c r="TNO64" s="255"/>
      <c r="TNP64" s="255"/>
      <c r="TNQ64" s="255"/>
      <c r="TNR64" s="255"/>
      <c r="TNS64" s="255"/>
      <c r="TNT64" s="255"/>
      <c r="TNU64" s="255"/>
      <c r="TNV64" s="255"/>
      <c r="TNW64" s="255"/>
      <c r="TNX64" s="255"/>
      <c r="TNY64" s="255"/>
      <c r="TNZ64" s="255"/>
      <c r="TOA64" s="255"/>
      <c r="TOB64" s="255"/>
      <c r="TOC64" s="255"/>
      <c r="TOD64" s="255"/>
      <c r="TOE64" s="255"/>
      <c r="TOF64" s="255"/>
      <c r="TOG64" s="255"/>
      <c r="TOH64" s="255"/>
      <c r="TOI64" s="255"/>
      <c r="TOJ64" s="255"/>
      <c r="TOK64" s="255"/>
      <c r="TOL64" s="255"/>
      <c r="TOM64" s="255"/>
      <c r="TON64" s="255"/>
      <c r="TOO64" s="255"/>
      <c r="TOP64" s="255"/>
      <c r="TOQ64" s="255"/>
      <c r="TOR64" s="255"/>
      <c r="TOS64" s="255"/>
      <c r="TOT64" s="255"/>
      <c r="TOU64" s="255"/>
      <c r="TOV64" s="255"/>
      <c r="TOW64" s="255"/>
      <c r="TOX64" s="255"/>
      <c r="TOY64" s="255"/>
      <c r="TOZ64" s="255"/>
      <c r="TPA64" s="255"/>
      <c r="TPB64" s="255"/>
      <c r="TPC64" s="255"/>
      <c r="TPD64" s="255"/>
      <c r="TPE64" s="255"/>
      <c r="TPF64" s="255"/>
      <c r="TPG64" s="255"/>
      <c r="TPH64" s="255"/>
      <c r="TPI64" s="255"/>
      <c r="TPJ64" s="255"/>
      <c r="TPK64" s="255"/>
      <c r="TPL64" s="255"/>
      <c r="TPM64" s="255"/>
      <c r="TPN64" s="255"/>
      <c r="TPO64" s="255"/>
      <c r="TPP64" s="255"/>
      <c r="TPQ64" s="255"/>
      <c r="TPR64" s="255"/>
      <c r="TPS64" s="255"/>
      <c r="TPT64" s="255"/>
      <c r="TPU64" s="255"/>
      <c r="TPV64" s="255"/>
      <c r="TPW64" s="255"/>
      <c r="TPX64" s="255"/>
      <c r="TPY64" s="255"/>
      <c r="TPZ64" s="255"/>
      <c r="TQA64" s="255"/>
      <c r="TQB64" s="255"/>
      <c r="TQC64" s="255"/>
      <c r="TQD64" s="255"/>
      <c r="TQE64" s="255"/>
      <c r="TQF64" s="255"/>
      <c r="TQG64" s="255"/>
      <c r="TQH64" s="255"/>
      <c r="TQI64" s="255"/>
      <c r="TQJ64" s="255"/>
      <c r="TQK64" s="255"/>
      <c r="TQL64" s="255"/>
      <c r="TQM64" s="255"/>
      <c r="TQN64" s="255"/>
      <c r="TQO64" s="255"/>
      <c r="TQP64" s="255"/>
      <c r="TQQ64" s="255"/>
      <c r="TQR64" s="255"/>
      <c r="TQS64" s="255"/>
      <c r="TQT64" s="255"/>
      <c r="TQU64" s="255"/>
      <c r="TQV64" s="255"/>
      <c r="TQW64" s="255"/>
      <c r="TQX64" s="255"/>
      <c r="TQY64" s="255"/>
      <c r="TQZ64" s="255"/>
      <c r="TRA64" s="255"/>
      <c r="TRB64" s="255"/>
      <c r="TRC64" s="255"/>
      <c r="TRD64" s="255"/>
      <c r="TRE64" s="255"/>
      <c r="TRF64" s="255"/>
      <c r="TRG64" s="255"/>
      <c r="TRH64" s="255"/>
      <c r="TRI64" s="255"/>
      <c r="TRJ64" s="255"/>
      <c r="TRK64" s="255"/>
      <c r="TRL64" s="255"/>
      <c r="TRM64" s="255"/>
      <c r="TRN64" s="255"/>
      <c r="TRO64" s="255"/>
      <c r="TRP64" s="255"/>
      <c r="TRQ64" s="255"/>
      <c r="TRR64" s="255"/>
      <c r="TRS64" s="255"/>
      <c r="TRT64" s="255"/>
      <c r="TRU64" s="255"/>
      <c r="TRV64" s="255"/>
      <c r="TRW64" s="255"/>
      <c r="TRX64" s="255"/>
      <c r="TRY64" s="255"/>
      <c r="TRZ64" s="255"/>
      <c r="TSA64" s="255"/>
      <c r="TSB64" s="255"/>
      <c r="TSC64" s="255"/>
      <c r="TSD64" s="255"/>
      <c r="TSE64" s="255"/>
      <c r="TSF64" s="255"/>
      <c r="TSG64" s="255"/>
      <c r="TSH64" s="255"/>
      <c r="TSI64" s="255"/>
      <c r="TSJ64" s="255"/>
      <c r="TSK64" s="255"/>
      <c r="TSL64" s="255"/>
      <c r="TSM64" s="255"/>
      <c r="TSN64" s="255"/>
      <c r="TSO64" s="255"/>
      <c r="TSP64" s="255"/>
      <c r="TSQ64" s="255"/>
      <c r="TSR64" s="255"/>
      <c r="TSS64" s="255"/>
      <c r="TST64" s="255"/>
      <c r="TSU64" s="255"/>
      <c r="TSV64" s="255"/>
      <c r="TSW64" s="255"/>
      <c r="TSX64" s="255"/>
      <c r="TSY64" s="255"/>
      <c r="TSZ64" s="255"/>
      <c r="TTA64" s="255"/>
      <c r="TTB64" s="255"/>
      <c r="TTC64" s="255"/>
      <c r="TTD64" s="255"/>
      <c r="TTE64" s="255"/>
      <c r="TTF64" s="255"/>
      <c r="TTG64" s="255"/>
      <c r="TTH64" s="255"/>
      <c r="TTI64" s="255"/>
      <c r="TTJ64" s="255"/>
      <c r="TTK64" s="255"/>
      <c r="TTL64" s="255"/>
      <c r="TTM64" s="255"/>
      <c r="TTN64" s="255"/>
      <c r="TTO64" s="255"/>
      <c r="TTP64" s="255"/>
      <c r="TTQ64" s="255"/>
      <c r="TTR64" s="255"/>
      <c r="TTS64" s="255"/>
      <c r="TTT64" s="255"/>
      <c r="TTU64" s="255"/>
      <c r="TTV64" s="255"/>
      <c r="TTW64" s="255"/>
      <c r="TTX64" s="255"/>
      <c r="TTY64" s="255"/>
      <c r="TTZ64" s="255"/>
      <c r="TUA64" s="255"/>
      <c r="TUB64" s="255"/>
      <c r="TUC64" s="255"/>
      <c r="TUD64" s="255"/>
      <c r="TUE64" s="255"/>
      <c r="TUF64" s="255"/>
      <c r="TUG64" s="255"/>
      <c r="TUH64" s="255"/>
      <c r="TUI64" s="255"/>
      <c r="TUJ64" s="255"/>
      <c r="TUK64" s="255"/>
      <c r="TUL64" s="255"/>
      <c r="TUM64" s="255"/>
      <c r="TUN64" s="255"/>
      <c r="TUO64" s="255"/>
      <c r="TUP64" s="255"/>
      <c r="TUQ64" s="255"/>
      <c r="TUR64" s="255"/>
      <c r="TUS64" s="255"/>
      <c r="TUT64" s="255"/>
      <c r="TUU64" s="255"/>
      <c r="TUV64" s="255"/>
      <c r="TUW64" s="255"/>
      <c r="TUX64" s="255"/>
      <c r="TUY64" s="255"/>
      <c r="TUZ64" s="255"/>
      <c r="TVA64" s="255"/>
      <c r="TVB64" s="255"/>
      <c r="TVC64" s="255"/>
      <c r="TVD64" s="255"/>
      <c r="TVE64" s="255"/>
      <c r="TVF64" s="255"/>
      <c r="TVG64" s="255"/>
      <c r="TVH64" s="255"/>
      <c r="TVI64" s="255"/>
      <c r="TVJ64" s="255"/>
      <c r="TVK64" s="255"/>
      <c r="TVL64" s="255"/>
      <c r="TVM64" s="255"/>
      <c r="TVN64" s="255"/>
      <c r="TVO64" s="255"/>
      <c r="TVP64" s="255"/>
      <c r="TVQ64" s="255"/>
      <c r="TVR64" s="255"/>
      <c r="TVS64" s="255"/>
      <c r="TVT64" s="255"/>
      <c r="TVU64" s="255"/>
      <c r="TVV64" s="255"/>
      <c r="TVW64" s="255"/>
      <c r="TVX64" s="255"/>
      <c r="TVY64" s="255"/>
      <c r="TVZ64" s="255"/>
      <c r="TWA64" s="255"/>
      <c r="TWB64" s="255"/>
      <c r="TWC64" s="255"/>
      <c r="TWD64" s="255"/>
      <c r="TWE64" s="255"/>
      <c r="TWF64" s="255"/>
      <c r="TWG64" s="255"/>
      <c r="TWH64" s="255"/>
      <c r="TWI64" s="255"/>
      <c r="TWJ64" s="255"/>
      <c r="TWK64" s="255"/>
      <c r="TWL64" s="255"/>
      <c r="TWM64" s="255"/>
      <c r="TWN64" s="255"/>
      <c r="TWO64" s="255"/>
      <c r="TWP64" s="255"/>
      <c r="TWQ64" s="255"/>
      <c r="TWR64" s="255"/>
      <c r="TWS64" s="255"/>
      <c r="TWT64" s="255"/>
      <c r="TWU64" s="255"/>
      <c r="TWV64" s="255"/>
      <c r="TWW64" s="255"/>
      <c r="TWX64" s="255"/>
      <c r="TWY64" s="255"/>
      <c r="TWZ64" s="255"/>
      <c r="TXA64" s="255"/>
      <c r="TXB64" s="255"/>
      <c r="TXC64" s="255"/>
      <c r="TXD64" s="255"/>
      <c r="TXE64" s="255"/>
      <c r="TXF64" s="255"/>
      <c r="TXG64" s="255"/>
      <c r="TXH64" s="255"/>
      <c r="TXI64" s="255"/>
      <c r="TXJ64" s="255"/>
      <c r="TXK64" s="255"/>
      <c r="TXL64" s="255"/>
      <c r="TXM64" s="255"/>
      <c r="TXN64" s="255"/>
      <c r="TXO64" s="255"/>
      <c r="TXP64" s="255"/>
      <c r="TXQ64" s="255"/>
      <c r="TXR64" s="255"/>
      <c r="TXS64" s="255"/>
      <c r="TXT64" s="255"/>
      <c r="TXU64" s="255"/>
      <c r="TXV64" s="255"/>
      <c r="TXW64" s="255"/>
      <c r="TXX64" s="255"/>
      <c r="TXY64" s="255"/>
      <c r="TXZ64" s="255"/>
      <c r="TYA64" s="255"/>
      <c r="TYB64" s="255"/>
      <c r="TYC64" s="255"/>
      <c r="TYD64" s="255"/>
      <c r="TYE64" s="255"/>
      <c r="TYF64" s="255"/>
      <c r="TYG64" s="255"/>
      <c r="TYH64" s="255"/>
      <c r="TYI64" s="255"/>
      <c r="TYJ64" s="255"/>
      <c r="TYK64" s="255"/>
      <c r="TYL64" s="255"/>
      <c r="TYM64" s="255"/>
      <c r="TYN64" s="255"/>
      <c r="TYO64" s="255"/>
      <c r="TYP64" s="255"/>
      <c r="TYQ64" s="255"/>
      <c r="TYR64" s="255"/>
      <c r="TYS64" s="255"/>
      <c r="TYT64" s="255"/>
      <c r="TYU64" s="255"/>
      <c r="TYV64" s="255"/>
      <c r="TYW64" s="255"/>
      <c r="TYX64" s="255"/>
      <c r="TYY64" s="255"/>
      <c r="TYZ64" s="255"/>
      <c r="TZA64" s="255"/>
      <c r="TZB64" s="255"/>
      <c r="TZC64" s="255"/>
      <c r="TZD64" s="255"/>
      <c r="TZE64" s="255"/>
      <c r="TZF64" s="255"/>
      <c r="TZG64" s="255"/>
      <c r="TZH64" s="255"/>
      <c r="TZI64" s="255"/>
      <c r="TZJ64" s="255"/>
      <c r="TZK64" s="255"/>
      <c r="TZL64" s="255"/>
      <c r="TZM64" s="255"/>
      <c r="TZN64" s="255"/>
      <c r="TZO64" s="255"/>
      <c r="TZP64" s="255"/>
      <c r="TZQ64" s="255"/>
      <c r="TZR64" s="255"/>
      <c r="TZS64" s="255"/>
      <c r="TZT64" s="255"/>
      <c r="TZU64" s="255"/>
      <c r="TZV64" s="255"/>
      <c r="TZW64" s="255"/>
      <c r="TZX64" s="255"/>
      <c r="TZY64" s="255"/>
      <c r="TZZ64" s="255"/>
      <c r="UAA64" s="255"/>
      <c r="UAB64" s="255"/>
      <c r="UAC64" s="255"/>
      <c r="UAD64" s="255"/>
      <c r="UAE64" s="255"/>
      <c r="UAF64" s="255"/>
      <c r="UAG64" s="255"/>
      <c r="UAH64" s="255"/>
      <c r="UAI64" s="255"/>
      <c r="UAJ64" s="255"/>
      <c r="UAK64" s="255"/>
      <c r="UAL64" s="255"/>
      <c r="UAM64" s="255"/>
      <c r="UAN64" s="255"/>
      <c r="UAO64" s="255"/>
      <c r="UAP64" s="255"/>
      <c r="UAQ64" s="255"/>
      <c r="UAR64" s="255"/>
      <c r="UAS64" s="255"/>
      <c r="UAT64" s="255"/>
      <c r="UAU64" s="255"/>
      <c r="UAV64" s="255"/>
      <c r="UAW64" s="255"/>
      <c r="UAX64" s="255"/>
      <c r="UAY64" s="255"/>
      <c r="UAZ64" s="255"/>
      <c r="UBA64" s="255"/>
      <c r="UBB64" s="255"/>
      <c r="UBC64" s="255"/>
      <c r="UBD64" s="255"/>
      <c r="UBE64" s="255"/>
      <c r="UBF64" s="255"/>
      <c r="UBG64" s="255"/>
      <c r="UBH64" s="255"/>
      <c r="UBI64" s="255"/>
      <c r="UBJ64" s="255"/>
      <c r="UBK64" s="255"/>
      <c r="UBL64" s="255"/>
      <c r="UBM64" s="255"/>
      <c r="UBN64" s="255"/>
      <c r="UBO64" s="255"/>
      <c r="UBP64" s="255"/>
      <c r="UBQ64" s="255"/>
      <c r="UBR64" s="255"/>
      <c r="UBS64" s="255"/>
      <c r="UBT64" s="255"/>
      <c r="UBU64" s="255"/>
      <c r="UBV64" s="255"/>
      <c r="UBW64" s="255"/>
      <c r="UBX64" s="255"/>
      <c r="UBY64" s="255"/>
      <c r="UBZ64" s="255"/>
      <c r="UCA64" s="255"/>
      <c r="UCB64" s="255"/>
      <c r="UCC64" s="255"/>
      <c r="UCD64" s="255"/>
      <c r="UCE64" s="255"/>
      <c r="UCF64" s="255"/>
      <c r="UCG64" s="255"/>
      <c r="UCH64" s="255"/>
      <c r="UCI64" s="255"/>
      <c r="UCJ64" s="255"/>
      <c r="UCK64" s="255"/>
      <c r="UCL64" s="255"/>
      <c r="UCM64" s="255"/>
      <c r="UCN64" s="255"/>
      <c r="UCO64" s="255"/>
      <c r="UCP64" s="255"/>
      <c r="UCQ64" s="255"/>
      <c r="UCR64" s="255"/>
      <c r="UCS64" s="255"/>
      <c r="UCT64" s="255"/>
      <c r="UCU64" s="255"/>
      <c r="UCV64" s="255"/>
      <c r="UCW64" s="255"/>
      <c r="UCX64" s="255"/>
      <c r="UCY64" s="255"/>
      <c r="UCZ64" s="255"/>
      <c r="UDA64" s="255"/>
      <c r="UDB64" s="255"/>
      <c r="UDC64" s="255"/>
      <c r="UDD64" s="255"/>
      <c r="UDE64" s="255"/>
      <c r="UDF64" s="255"/>
      <c r="UDG64" s="255"/>
      <c r="UDH64" s="255"/>
      <c r="UDI64" s="255"/>
      <c r="UDJ64" s="255"/>
      <c r="UDK64" s="255"/>
      <c r="UDL64" s="255"/>
      <c r="UDM64" s="255"/>
      <c r="UDN64" s="255"/>
      <c r="UDO64" s="255"/>
      <c r="UDP64" s="255"/>
      <c r="UDQ64" s="255"/>
      <c r="UDR64" s="255"/>
      <c r="UDS64" s="255"/>
      <c r="UDT64" s="255"/>
      <c r="UDU64" s="255"/>
      <c r="UDV64" s="255"/>
      <c r="UDW64" s="255"/>
      <c r="UDX64" s="255"/>
      <c r="UDY64" s="255"/>
      <c r="UDZ64" s="255"/>
      <c r="UEA64" s="255"/>
      <c r="UEB64" s="255"/>
      <c r="UEC64" s="255"/>
      <c r="UED64" s="255"/>
      <c r="UEE64" s="255"/>
      <c r="UEF64" s="255"/>
      <c r="UEG64" s="255"/>
      <c r="UEH64" s="255"/>
      <c r="UEI64" s="255"/>
      <c r="UEJ64" s="255"/>
      <c r="UEK64" s="255"/>
      <c r="UEL64" s="255"/>
      <c r="UEM64" s="255"/>
      <c r="UEN64" s="255"/>
      <c r="UEO64" s="255"/>
      <c r="UEP64" s="255"/>
      <c r="UEQ64" s="255"/>
      <c r="UER64" s="255"/>
      <c r="UES64" s="255"/>
      <c r="UET64" s="255"/>
      <c r="UEU64" s="255"/>
      <c r="UEV64" s="255"/>
      <c r="UEW64" s="255"/>
      <c r="UEX64" s="255"/>
      <c r="UEY64" s="255"/>
      <c r="UEZ64" s="255"/>
      <c r="UFA64" s="255"/>
      <c r="UFB64" s="255"/>
      <c r="UFC64" s="255"/>
      <c r="UFD64" s="255"/>
      <c r="UFE64" s="255"/>
      <c r="UFF64" s="255"/>
      <c r="UFG64" s="255"/>
      <c r="UFH64" s="255"/>
      <c r="UFI64" s="255"/>
      <c r="UFJ64" s="255"/>
      <c r="UFK64" s="255"/>
      <c r="UFL64" s="255"/>
      <c r="UFM64" s="255"/>
      <c r="UFN64" s="255"/>
      <c r="UFO64" s="255"/>
      <c r="UFP64" s="255"/>
      <c r="UFQ64" s="255"/>
      <c r="UFR64" s="255"/>
      <c r="UFS64" s="255"/>
      <c r="UFT64" s="255"/>
      <c r="UFU64" s="255"/>
      <c r="UFV64" s="255"/>
      <c r="UFW64" s="255"/>
      <c r="UFX64" s="255"/>
      <c r="UFY64" s="255"/>
      <c r="UFZ64" s="255"/>
      <c r="UGA64" s="255"/>
      <c r="UGB64" s="255"/>
      <c r="UGC64" s="255"/>
      <c r="UGD64" s="255"/>
      <c r="UGE64" s="255"/>
      <c r="UGF64" s="255"/>
      <c r="UGG64" s="255"/>
      <c r="UGH64" s="255"/>
      <c r="UGI64" s="255"/>
      <c r="UGJ64" s="255"/>
      <c r="UGK64" s="255"/>
      <c r="UGL64" s="255"/>
      <c r="UGM64" s="255"/>
      <c r="UGN64" s="255"/>
      <c r="UGO64" s="255"/>
      <c r="UGP64" s="255"/>
      <c r="UGQ64" s="255"/>
      <c r="UGR64" s="255"/>
      <c r="UGS64" s="255"/>
      <c r="UGT64" s="255"/>
      <c r="UGU64" s="255"/>
      <c r="UGV64" s="255"/>
      <c r="UGW64" s="255"/>
      <c r="UGX64" s="255"/>
      <c r="UGY64" s="255"/>
      <c r="UGZ64" s="255"/>
      <c r="UHA64" s="255"/>
      <c r="UHB64" s="255"/>
      <c r="UHC64" s="255"/>
      <c r="UHD64" s="255"/>
      <c r="UHE64" s="255"/>
      <c r="UHF64" s="255"/>
      <c r="UHG64" s="255"/>
      <c r="UHH64" s="255"/>
      <c r="UHI64" s="255"/>
      <c r="UHJ64" s="255"/>
      <c r="UHK64" s="255"/>
      <c r="UHL64" s="255"/>
      <c r="UHM64" s="255"/>
      <c r="UHN64" s="255"/>
      <c r="UHO64" s="255"/>
      <c r="UHP64" s="255"/>
      <c r="UHQ64" s="255"/>
      <c r="UHR64" s="255"/>
      <c r="UHS64" s="255"/>
      <c r="UHT64" s="255"/>
      <c r="UHU64" s="255"/>
      <c r="UHV64" s="255"/>
      <c r="UHW64" s="255"/>
      <c r="UHX64" s="255"/>
      <c r="UHY64" s="255"/>
      <c r="UHZ64" s="255"/>
      <c r="UIA64" s="255"/>
      <c r="UIB64" s="255"/>
      <c r="UIC64" s="255"/>
      <c r="UID64" s="255"/>
      <c r="UIE64" s="255"/>
      <c r="UIF64" s="255"/>
      <c r="UIG64" s="255"/>
      <c r="UIH64" s="255"/>
      <c r="UII64" s="255"/>
      <c r="UIJ64" s="255"/>
      <c r="UIK64" s="255"/>
      <c r="UIL64" s="255"/>
      <c r="UIM64" s="255"/>
      <c r="UIN64" s="255"/>
      <c r="UIO64" s="255"/>
      <c r="UIP64" s="255"/>
      <c r="UIQ64" s="255"/>
      <c r="UIR64" s="255"/>
      <c r="UIS64" s="255"/>
      <c r="UIT64" s="255"/>
      <c r="UIU64" s="255"/>
      <c r="UIV64" s="255"/>
      <c r="UIW64" s="255"/>
      <c r="UIX64" s="255"/>
      <c r="UIY64" s="255"/>
      <c r="UIZ64" s="255"/>
      <c r="UJA64" s="255"/>
      <c r="UJB64" s="255"/>
      <c r="UJC64" s="255"/>
      <c r="UJD64" s="255"/>
      <c r="UJE64" s="255"/>
      <c r="UJF64" s="255"/>
      <c r="UJG64" s="255"/>
      <c r="UJH64" s="255"/>
      <c r="UJI64" s="255"/>
      <c r="UJJ64" s="255"/>
      <c r="UJK64" s="255"/>
      <c r="UJL64" s="255"/>
      <c r="UJM64" s="255"/>
      <c r="UJN64" s="255"/>
      <c r="UJO64" s="255"/>
      <c r="UJP64" s="255"/>
      <c r="UJQ64" s="255"/>
      <c r="UJR64" s="255"/>
      <c r="UJS64" s="255"/>
      <c r="UJT64" s="255"/>
      <c r="UJU64" s="255"/>
      <c r="UJV64" s="255"/>
      <c r="UJW64" s="255"/>
      <c r="UJX64" s="255"/>
      <c r="UJY64" s="255"/>
      <c r="UJZ64" s="255"/>
      <c r="UKA64" s="255"/>
      <c r="UKB64" s="255"/>
      <c r="UKC64" s="255"/>
      <c r="UKD64" s="255"/>
      <c r="UKE64" s="255"/>
      <c r="UKF64" s="255"/>
      <c r="UKG64" s="255"/>
      <c r="UKH64" s="255"/>
      <c r="UKI64" s="255"/>
      <c r="UKJ64" s="255"/>
      <c r="UKK64" s="255"/>
      <c r="UKL64" s="255"/>
      <c r="UKM64" s="255"/>
      <c r="UKN64" s="255"/>
      <c r="UKO64" s="255"/>
      <c r="UKP64" s="255"/>
      <c r="UKQ64" s="255"/>
      <c r="UKR64" s="255"/>
      <c r="UKS64" s="255"/>
      <c r="UKT64" s="255"/>
      <c r="UKU64" s="255"/>
      <c r="UKV64" s="255"/>
      <c r="UKW64" s="255"/>
      <c r="UKX64" s="255"/>
      <c r="UKY64" s="255"/>
      <c r="UKZ64" s="255"/>
      <c r="ULA64" s="255"/>
      <c r="ULB64" s="255"/>
      <c r="ULC64" s="255"/>
      <c r="ULD64" s="255"/>
      <c r="ULE64" s="255"/>
      <c r="ULF64" s="255"/>
      <c r="ULG64" s="255"/>
      <c r="ULH64" s="255"/>
      <c r="ULI64" s="255"/>
      <c r="ULJ64" s="255"/>
      <c r="ULK64" s="255"/>
      <c r="ULL64" s="255"/>
      <c r="ULM64" s="255"/>
      <c r="ULN64" s="255"/>
      <c r="ULO64" s="255"/>
      <c r="ULP64" s="255"/>
      <c r="ULQ64" s="255"/>
      <c r="ULR64" s="255"/>
      <c r="ULS64" s="255"/>
      <c r="ULT64" s="255"/>
      <c r="ULU64" s="255"/>
      <c r="ULV64" s="255"/>
      <c r="ULW64" s="255"/>
      <c r="ULX64" s="255"/>
      <c r="ULY64" s="255"/>
      <c r="ULZ64" s="255"/>
      <c r="UMA64" s="255"/>
      <c r="UMB64" s="255"/>
      <c r="UMC64" s="255"/>
      <c r="UMD64" s="255"/>
      <c r="UME64" s="255"/>
      <c r="UMF64" s="255"/>
      <c r="UMG64" s="255"/>
      <c r="UMH64" s="255"/>
      <c r="UMI64" s="255"/>
      <c r="UMJ64" s="255"/>
      <c r="UMK64" s="255"/>
      <c r="UML64" s="255"/>
      <c r="UMM64" s="255"/>
      <c r="UMN64" s="255"/>
      <c r="UMO64" s="255"/>
      <c r="UMP64" s="255"/>
      <c r="UMQ64" s="255"/>
      <c r="UMR64" s="255"/>
      <c r="UMS64" s="255"/>
      <c r="UMT64" s="255"/>
      <c r="UMU64" s="255"/>
      <c r="UMV64" s="255"/>
      <c r="UMW64" s="255"/>
      <c r="UMX64" s="255"/>
      <c r="UMY64" s="255"/>
      <c r="UMZ64" s="255"/>
      <c r="UNA64" s="255"/>
      <c r="UNB64" s="255"/>
      <c r="UNC64" s="255"/>
      <c r="UND64" s="255"/>
      <c r="UNE64" s="255"/>
      <c r="UNF64" s="255"/>
      <c r="UNG64" s="255"/>
      <c r="UNH64" s="255"/>
      <c r="UNI64" s="255"/>
      <c r="UNJ64" s="255"/>
      <c r="UNK64" s="255"/>
      <c r="UNL64" s="255"/>
      <c r="UNM64" s="255"/>
      <c r="UNN64" s="255"/>
      <c r="UNO64" s="255"/>
      <c r="UNP64" s="255"/>
      <c r="UNQ64" s="255"/>
      <c r="UNR64" s="255"/>
      <c r="UNS64" s="255"/>
      <c r="UNT64" s="255"/>
      <c r="UNU64" s="255"/>
      <c r="UNV64" s="255"/>
      <c r="UNW64" s="255"/>
      <c r="UNX64" s="255"/>
      <c r="UNY64" s="255"/>
      <c r="UNZ64" s="255"/>
      <c r="UOA64" s="255"/>
      <c r="UOB64" s="255"/>
      <c r="UOC64" s="255"/>
      <c r="UOD64" s="255"/>
      <c r="UOE64" s="255"/>
      <c r="UOF64" s="255"/>
      <c r="UOG64" s="255"/>
      <c r="UOH64" s="255"/>
      <c r="UOI64" s="255"/>
      <c r="UOJ64" s="255"/>
      <c r="UOK64" s="255"/>
      <c r="UOL64" s="255"/>
      <c r="UOM64" s="255"/>
      <c r="UON64" s="255"/>
      <c r="UOO64" s="255"/>
      <c r="UOP64" s="255"/>
      <c r="UOQ64" s="255"/>
      <c r="UOR64" s="255"/>
      <c r="UOS64" s="255"/>
      <c r="UOT64" s="255"/>
      <c r="UOU64" s="255"/>
      <c r="UOV64" s="255"/>
      <c r="UOW64" s="255"/>
      <c r="UOX64" s="255"/>
      <c r="UOY64" s="255"/>
      <c r="UOZ64" s="255"/>
      <c r="UPA64" s="255"/>
      <c r="UPB64" s="255"/>
      <c r="UPC64" s="255"/>
      <c r="UPD64" s="255"/>
      <c r="UPE64" s="255"/>
      <c r="UPF64" s="255"/>
      <c r="UPG64" s="255"/>
      <c r="UPH64" s="255"/>
      <c r="UPI64" s="255"/>
      <c r="UPJ64" s="255"/>
      <c r="UPK64" s="255"/>
      <c r="UPL64" s="255"/>
      <c r="UPM64" s="255"/>
      <c r="UPN64" s="255"/>
      <c r="UPO64" s="255"/>
      <c r="UPP64" s="255"/>
      <c r="UPQ64" s="255"/>
      <c r="UPR64" s="255"/>
      <c r="UPS64" s="255"/>
      <c r="UPT64" s="255"/>
      <c r="UPU64" s="255"/>
      <c r="UPV64" s="255"/>
      <c r="UPW64" s="255"/>
      <c r="UPX64" s="255"/>
      <c r="UPY64" s="255"/>
      <c r="UPZ64" s="255"/>
      <c r="UQA64" s="255"/>
      <c r="UQB64" s="255"/>
      <c r="UQC64" s="255"/>
      <c r="UQD64" s="255"/>
      <c r="UQE64" s="255"/>
      <c r="UQF64" s="255"/>
      <c r="UQG64" s="255"/>
      <c r="UQH64" s="255"/>
      <c r="UQI64" s="255"/>
      <c r="UQJ64" s="255"/>
      <c r="UQK64" s="255"/>
      <c r="UQL64" s="255"/>
      <c r="UQM64" s="255"/>
      <c r="UQN64" s="255"/>
      <c r="UQO64" s="255"/>
      <c r="UQP64" s="255"/>
      <c r="UQQ64" s="255"/>
      <c r="UQR64" s="255"/>
      <c r="UQS64" s="255"/>
      <c r="UQT64" s="255"/>
      <c r="UQU64" s="255"/>
      <c r="UQV64" s="255"/>
      <c r="UQW64" s="255"/>
      <c r="UQX64" s="255"/>
      <c r="UQY64" s="255"/>
      <c r="UQZ64" s="255"/>
      <c r="URA64" s="255"/>
      <c r="URB64" s="255"/>
      <c r="URC64" s="255"/>
      <c r="URD64" s="255"/>
      <c r="URE64" s="255"/>
      <c r="URF64" s="255"/>
      <c r="URG64" s="255"/>
      <c r="URH64" s="255"/>
      <c r="URI64" s="255"/>
      <c r="URJ64" s="255"/>
      <c r="URK64" s="255"/>
      <c r="URL64" s="255"/>
      <c r="URM64" s="255"/>
      <c r="URN64" s="255"/>
      <c r="URO64" s="255"/>
      <c r="URP64" s="255"/>
      <c r="URQ64" s="255"/>
      <c r="URR64" s="255"/>
      <c r="URS64" s="255"/>
      <c r="URT64" s="255"/>
      <c r="URU64" s="255"/>
      <c r="URV64" s="255"/>
      <c r="URW64" s="255"/>
      <c r="URX64" s="255"/>
      <c r="URY64" s="255"/>
      <c r="URZ64" s="255"/>
      <c r="USA64" s="255"/>
      <c r="USB64" s="255"/>
      <c r="USC64" s="255"/>
      <c r="USD64" s="255"/>
      <c r="USE64" s="255"/>
      <c r="USF64" s="255"/>
      <c r="USG64" s="255"/>
      <c r="USH64" s="255"/>
      <c r="USI64" s="255"/>
      <c r="USJ64" s="255"/>
      <c r="USK64" s="255"/>
      <c r="USL64" s="255"/>
      <c r="USM64" s="255"/>
      <c r="USN64" s="255"/>
      <c r="USO64" s="255"/>
      <c r="USP64" s="255"/>
      <c r="USQ64" s="255"/>
      <c r="USR64" s="255"/>
      <c r="USS64" s="255"/>
      <c r="UST64" s="255"/>
      <c r="USU64" s="255"/>
      <c r="USV64" s="255"/>
      <c r="USW64" s="255"/>
      <c r="USX64" s="255"/>
      <c r="USY64" s="255"/>
      <c r="USZ64" s="255"/>
      <c r="UTA64" s="255"/>
      <c r="UTB64" s="255"/>
      <c r="UTC64" s="255"/>
      <c r="UTD64" s="255"/>
      <c r="UTE64" s="255"/>
      <c r="UTF64" s="255"/>
      <c r="UTG64" s="255"/>
      <c r="UTH64" s="255"/>
      <c r="UTI64" s="255"/>
      <c r="UTJ64" s="255"/>
      <c r="UTK64" s="255"/>
      <c r="UTL64" s="255"/>
      <c r="UTM64" s="255"/>
      <c r="UTN64" s="255"/>
      <c r="UTO64" s="255"/>
      <c r="UTP64" s="255"/>
      <c r="UTQ64" s="255"/>
      <c r="UTR64" s="255"/>
      <c r="UTS64" s="255"/>
      <c r="UTT64" s="255"/>
      <c r="UTU64" s="255"/>
      <c r="UTV64" s="255"/>
      <c r="UTW64" s="255"/>
      <c r="UTX64" s="255"/>
      <c r="UTY64" s="255"/>
      <c r="UTZ64" s="255"/>
      <c r="UUA64" s="255"/>
      <c r="UUB64" s="255"/>
      <c r="UUC64" s="255"/>
      <c r="UUD64" s="255"/>
      <c r="UUE64" s="255"/>
      <c r="UUF64" s="255"/>
      <c r="UUG64" s="255"/>
      <c r="UUH64" s="255"/>
      <c r="UUI64" s="255"/>
      <c r="UUJ64" s="255"/>
      <c r="UUK64" s="255"/>
      <c r="UUL64" s="255"/>
      <c r="UUM64" s="255"/>
      <c r="UUN64" s="255"/>
      <c r="UUO64" s="255"/>
      <c r="UUP64" s="255"/>
      <c r="UUQ64" s="255"/>
      <c r="UUR64" s="255"/>
      <c r="UUS64" s="255"/>
      <c r="UUT64" s="255"/>
      <c r="UUU64" s="255"/>
      <c r="UUV64" s="255"/>
      <c r="UUW64" s="255"/>
      <c r="UUX64" s="255"/>
      <c r="UUY64" s="255"/>
      <c r="UUZ64" s="255"/>
      <c r="UVA64" s="255"/>
      <c r="UVB64" s="255"/>
      <c r="UVC64" s="255"/>
      <c r="UVD64" s="255"/>
      <c r="UVE64" s="255"/>
      <c r="UVF64" s="255"/>
      <c r="UVG64" s="255"/>
      <c r="UVH64" s="255"/>
      <c r="UVI64" s="255"/>
      <c r="UVJ64" s="255"/>
      <c r="UVK64" s="255"/>
      <c r="UVL64" s="255"/>
      <c r="UVM64" s="255"/>
      <c r="UVN64" s="255"/>
      <c r="UVO64" s="255"/>
      <c r="UVP64" s="255"/>
      <c r="UVQ64" s="255"/>
      <c r="UVR64" s="255"/>
      <c r="UVS64" s="255"/>
      <c r="UVT64" s="255"/>
      <c r="UVU64" s="255"/>
      <c r="UVV64" s="255"/>
      <c r="UVW64" s="255"/>
      <c r="UVX64" s="255"/>
      <c r="UVY64" s="255"/>
      <c r="UVZ64" s="255"/>
      <c r="UWA64" s="255"/>
      <c r="UWB64" s="255"/>
      <c r="UWC64" s="255"/>
      <c r="UWD64" s="255"/>
      <c r="UWE64" s="255"/>
      <c r="UWF64" s="255"/>
      <c r="UWG64" s="255"/>
      <c r="UWH64" s="255"/>
      <c r="UWI64" s="255"/>
      <c r="UWJ64" s="255"/>
      <c r="UWK64" s="255"/>
      <c r="UWL64" s="255"/>
      <c r="UWM64" s="255"/>
      <c r="UWN64" s="255"/>
      <c r="UWO64" s="255"/>
      <c r="UWP64" s="255"/>
      <c r="UWQ64" s="255"/>
      <c r="UWR64" s="255"/>
      <c r="UWS64" s="255"/>
      <c r="UWT64" s="255"/>
      <c r="UWU64" s="255"/>
      <c r="UWV64" s="255"/>
      <c r="UWW64" s="255"/>
      <c r="UWX64" s="255"/>
      <c r="UWY64" s="255"/>
      <c r="UWZ64" s="255"/>
      <c r="UXA64" s="255"/>
      <c r="UXB64" s="255"/>
      <c r="UXC64" s="255"/>
      <c r="UXD64" s="255"/>
      <c r="UXE64" s="255"/>
      <c r="UXF64" s="255"/>
      <c r="UXG64" s="255"/>
      <c r="UXH64" s="255"/>
      <c r="UXI64" s="255"/>
      <c r="UXJ64" s="255"/>
      <c r="UXK64" s="255"/>
      <c r="UXL64" s="255"/>
      <c r="UXM64" s="255"/>
      <c r="UXN64" s="255"/>
      <c r="UXO64" s="255"/>
      <c r="UXP64" s="255"/>
      <c r="UXQ64" s="255"/>
      <c r="UXR64" s="255"/>
      <c r="UXS64" s="255"/>
      <c r="UXT64" s="255"/>
      <c r="UXU64" s="255"/>
      <c r="UXV64" s="255"/>
      <c r="UXW64" s="255"/>
      <c r="UXX64" s="255"/>
      <c r="UXY64" s="255"/>
      <c r="UXZ64" s="255"/>
      <c r="UYA64" s="255"/>
      <c r="UYB64" s="255"/>
      <c r="UYC64" s="255"/>
      <c r="UYD64" s="255"/>
      <c r="UYE64" s="255"/>
      <c r="UYF64" s="255"/>
      <c r="UYG64" s="255"/>
      <c r="UYH64" s="255"/>
      <c r="UYI64" s="255"/>
      <c r="UYJ64" s="255"/>
      <c r="UYK64" s="255"/>
      <c r="UYL64" s="255"/>
      <c r="UYM64" s="255"/>
      <c r="UYN64" s="255"/>
      <c r="UYO64" s="255"/>
      <c r="UYP64" s="255"/>
      <c r="UYQ64" s="255"/>
      <c r="UYR64" s="255"/>
      <c r="UYS64" s="255"/>
      <c r="UYT64" s="255"/>
      <c r="UYU64" s="255"/>
      <c r="UYV64" s="255"/>
      <c r="UYW64" s="255"/>
      <c r="UYX64" s="255"/>
      <c r="UYY64" s="255"/>
      <c r="UYZ64" s="255"/>
      <c r="UZA64" s="255"/>
      <c r="UZB64" s="255"/>
      <c r="UZC64" s="255"/>
      <c r="UZD64" s="255"/>
      <c r="UZE64" s="255"/>
      <c r="UZF64" s="255"/>
      <c r="UZG64" s="255"/>
      <c r="UZH64" s="255"/>
      <c r="UZI64" s="255"/>
      <c r="UZJ64" s="255"/>
      <c r="UZK64" s="255"/>
      <c r="UZL64" s="255"/>
      <c r="UZM64" s="255"/>
      <c r="UZN64" s="255"/>
      <c r="UZO64" s="255"/>
      <c r="UZP64" s="255"/>
      <c r="UZQ64" s="255"/>
      <c r="UZR64" s="255"/>
      <c r="UZS64" s="255"/>
      <c r="UZT64" s="255"/>
      <c r="UZU64" s="255"/>
      <c r="UZV64" s="255"/>
      <c r="UZW64" s="255"/>
      <c r="UZX64" s="255"/>
      <c r="UZY64" s="255"/>
      <c r="UZZ64" s="255"/>
      <c r="VAA64" s="255"/>
      <c r="VAB64" s="255"/>
      <c r="VAC64" s="255"/>
      <c r="VAD64" s="255"/>
      <c r="VAE64" s="255"/>
      <c r="VAF64" s="255"/>
      <c r="VAG64" s="255"/>
      <c r="VAH64" s="255"/>
      <c r="VAI64" s="255"/>
      <c r="VAJ64" s="255"/>
      <c r="VAK64" s="255"/>
      <c r="VAL64" s="255"/>
      <c r="VAM64" s="255"/>
      <c r="VAN64" s="255"/>
      <c r="VAO64" s="255"/>
      <c r="VAP64" s="255"/>
      <c r="VAQ64" s="255"/>
      <c r="VAR64" s="255"/>
      <c r="VAS64" s="255"/>
      <c r="VAT64" s="255"/>
      <c r="VAU64" s="255"/>
      <c r="VAV64" s="255"/>
      <c r="VAW64" s="255"/>
      <c r="VAX64" s="255"/>
      <c r="VAY64" s="255"/>
      <c r="VAZ64" s="255"/>
      <c r="VBA64" s="255"/>
      <c r="VBB64" s="255"/>
      <c r="VBC64" s="255"/>
      <c r="VBD64" s="255"/>
      <c r="VBE64" s="255"/>
      <c r="VBF64" s="255"/>
      <c r="VBG64" s="255"/>
      <c r="VBH64" s="255"/>
      <c r="VBI64" s="255"/>
      <c r="VBJ64" s="255"/>
      <c r="VBK64" s="255"/>
      <c r="VBL64" s="255"/>
      <c r="VBM64" s="255"/>
      <c r="VBN64" s="255"/>
      <c r="VBO64" s="255"/>
      <c r="VBP64" s="255"/>
      <c r="VBQ64" s="255"/>
      <c r="VBR64" s="255"/>
      <c r="VBS64" s="255"/>
      <c r="VBT64" s="255"/>
      <c r="VBU64" s="255"/>
      <c r="VBV64" s="255"/>
      <c r="VBW64" s="255"/>
      <c r="VBX64" s="255"/>
      <c r="VBY64" s="255"/>
      <c r="VBZ64" s="255"/>
      <c r="VCA64" s="255"/>
      <c r="VCB64" s="255"/>
      <c r="VCC64" s="255"/>
      <c r="VCD64" s="255"/>
      <c r="VCE64" s="255"/>
      <c r="VCF64" s="255"/>
      <c r="VCG64" s="255"/>
      <c r="VCH64" s="255"/>
      <c r="VCI64" s="255"/>
      <c r="VCJ64" s="255"/>
      <c r="VCK64" s="255"/>
      <c r="VCL64" s="255"/>
      <c r="VCM64" s="255"/>
      <c r="VCN64" s="255"/>
      <c r="VCO64" s="255"/>
      <c r="VCP64" s="255"/>
      <c r="VCQ64" s="255"/>
      <c r="VCR64" s="255"/>
      <c r="VCS64" s="255"/>
      <c r="VCT64" s="255"/>
      <c r="VCU64" s="255"/>
      <c r="VCV64" s="255"/>
      <c r="VCW64" s="255"/>
      <c r="VCX64" s="255"/>
      <c r="VCY64" s="255"/>
      <c r="VCZ64" s="255"/>
      <c r="VDA64" s="255"/>
      <c r="VDB64" s="255"/>
      <c r="VDC64" s="255"/>
      <c r="VDD64" s="255"/>
      <c r="VDE64" s="255"/>
      <c r="VDF64" s="255"/>
      <c r="VDG64" s="255"/>
      <c r="VDH64" s="255"/>
      <c r="VDI64" s="255"/>
      <c r="VDJ64" s="255"/>
      <c r="VDK64" s="255"/>
      <c r="VDL64" s="255"/>
      <c r="VDM64" s="255"/>
      <c r="VDN64" s="255"/>
      <c r="VDO64" s="255"/>
      <c r="VDP64" s="255"/>
      <c r="VDQ64" s="255"/>
      <c r="VDR64" s="255"/>
      <c r="VDS64" s="255"/>
      <c r="VDT64" s="255"/>
      <c r="VDU64" s="255"/>
      <c r="VDV64" s="255"/>
      <c r="VDW64" s="255"/>
      <c r="VDX64" s="255"/>
      <c r="VDY64" s="255"/>
      <c r="VDZ64" s="255"/>
      <c r="VEA64" s="255"/>
      <c r="VEB64" s="255"/>
      <c r="VEC64" s="255"/>
      <c r="VED64" s="255"/>
      <c r="VEE64" s="255"/>
      <c r="VEF64" s="255"/>
      <c r="VEG64" s="255"/>
      <c r="VEH64" s="255"/>
      <c r="VEI64" s="255"/>
      <c r="VEJ64" s="255"/>
      <c r="VEK64" s="255"/>
      <c r="VEL64" s="255"/>
      <c r="VEM64" s="255"/>
      <c r="VEN64" s="255"/>
      <c r="VEO64" s="255"/>
      <c r="VEP64" s="255"/>
      <c r="VEQ64" s="255"/>
      <c r="VER64" s="255"/>
      <c r="VES64" s="255"/>
      <c r="VET64" s="255"/>
      <c r="VEU64" s="255"/>
      <c r="VEV64" s="255"/>
      <c r="VEW64" s="255"/>
      <c r="VEX64" s="255"/>
      <c r="VEY64" s="255"/>
      <c r="VEZ64" s="255"/>
      <c r="VFA64" s="255"/>
      <c r="VFB64" s="255"/>
      <c r="VFC64" s="255"/>
      <c r="VFD64" s="255"/>
      <c r="VFE64" s="255"/>
      <c r="VFF64" s="255"/>
      <c r="VFG64" s="255"/>
      <c r="VFH64" s="255"/>
      <c r="VFI64" s="255"/>
      <c r="VFJ64" s="255"/>
      <c r="VFK64" s="255"/>
      <c r="VFL64" s="255"/>
      <c r="VFM64" s="255"/>
      <c r="VFN64" s="255"/>
      <c r="VFO64" s="255"/>
      <c r="VFP64" s="255"/>
      <c r="VFQ64" s="255"/>
      <c r="VFR64" s="255"/>
      <c r="VFS64" s="255"/>
      <c r="VFT64" s="255"/>
      <c r="VFU64" s="255"/>
      <c r="VFV64" s="255"/>
      <c r="VFW64" s="255"/>
      <c r="VFX64" s="255"/>
      <c r="VFY64" s="255"/>
      <c r="VFZ64" s="255"/>
      <c r="VGA64" s="255"/>
      <c r="VGB64" s="255"/>
      <c r="VGC64" s="255"/>
      <c r="VGD64" s="255"/>
      <c r="VGE64" s="255"/>
      <c r="VGF64" s="255"/>
      <c r="VGG64" s="255"/>
      <c r="VGH64" s="255"/>
      <c r="VGI64" s="255"/>
      <c r="VGJ64" s="255"/>
      <c r="VGK64" s="255"/>
      <c r="VGL64" s="255"/>
      <c r="VGM64" s="255"/>
      <c r="VGN64" s="255"/>
      <c r="VGO64" s="255"/>
      <c r="VGP64" s="255"/>
      <c r="VGQ64" s="255"/>
      <c r="VGR64" s="255"/>
      <c r="VGS64" s="255"/>
      <c r="VGT64" s="255"/>
      <c r="VGU64" s="255"/>
      <c r="VGV64" s="255"/>
      <c r="VGW64" s="255"/>
      <c r="VGX64" s="255"/>
      <c r="VGY64" s="255"/>
      <c r="VGZ64" s="255"/>
      <c r="VHA64" s="255"/>
      <c r="VHB64" s="255"/>
      <c r="VHC64" s="255"/>
      <c r="VHD64" s="255"/>
      <c r="VHE64" s="255"/>
      <c r="VHF64" s="255"/>
      <c r="VHG64" s="255"/>
      <c r="VHH64" s="255"/>
      <c r="VHI64" s="255"/>
      <c r="VHJ64" s="255"/>
      <c r="VHK64" s="255"/>
      <c r="VHL64" s="255"/>
      <c r="VHM64" s="255"/>
      <c r="VHN64" s="255"/>
      <c r="VHO64" s="255"/>
      <c r="VHP64" s="255"/>
      <c r="VHQ64" s="255"/>
      <c r="VHR64" s="255"/>
      <c r="VHS64" s="255"/>
      <c r="VHT64" s="255"/>
      <c r="VHU64" s="255"/>
      <c r="VHV64" s="255"/>
      <c r="VHW64" s="255"/>
      <c r="VHX64" s="255"/>
      <c r="VHY64" s="255"/>
      <c r="VHZ64" s="255"/>
      <c r="VIA64" s="255"/>
      <c r="VIB64" s="255"/>
      <c r="VIC64" s="255"/>
      <c r="VID64" s="255"/>
      <c r="VIE64" s="255"/>
      <c r="VIF64" s="255"/>
      <c r="VIG64" s="255"/>
      <c r="VIH64" s="255"/>
      <c r="VII64" s="255"/>
      <c r="VIJ64" s="255"/>
      <c r="VIK64" s="255"/>
      <c r="VIL64" s="255"/>
      <c r="VIM64" s="255"/>
      <c r="VIN64" s="255"/>
      <c r="VIO64" s="255"/>
      <c r="VIP64" s="255"/>
      <c r="VIQ64" s="255"/>
      <c r="VIR64" s="255"/>
      <c r="VIS64" s="255"/>
      <c r="VIT64" s="255"/>
      <c r="VIU64" s="255"/>
      <c r="VIV64" s="255"/>
      <c r="VIW64" s="255"/>
      <c r="VIX64" s="255"/>
      <c r="VIY64" s="255"/>
      <c r="VIZ64" s="255"/>
      <c r="VJA64" s="255"/>
      <c r="VJB64" s="255"/>
      <c r="VJC64" s="255"/>
      <c r="VJD64" s="255"/>
      <c r="VJE64" s="255"/>
      <c r="VJF64" s="255"/>
      <c r="VJG64" s="255"/>
      <c r="VJH64" s="255"/>
      <c r="VJI64" s="255"/>
      <c r="VJJ64" s="255"/>
      <c r="VJK64" s="255"/>
      <c r="VJL64" s="255"/>
      <c r="VJM64" s="255"/>
      <c r="VJN64" s="255"/>
      <c r="VJO64" s="255"/>
      <c r="VJP64" s="255"/>
      <c r="VJQ64" s="255"/>
      <c r="VJR64" s="255"/>
      <c r="VJS64" s="255"/>
      <c r="VJT64" s="255"/>
      <c r="VJU64" s="255"/>
      <c r="VJV64" s="255"/>
      <c r="VJW64" s="255"/>
      <c r="VJX64" s="255"/>
      <c r="VJY64" s="255"/>
      <c r="VJZ64" s="255"/>
      <c r="VKA64" s="255"/>
      <c r="VKB64" s="255"/>
      <c r="VKC64" s="255"/>
      <c r="VKD64" s="255"/>
      <c r="VKE64" s="255"/>
      <c r="VKF64" s="255"/>
      <c r="VKG64" s="255"/>
      <c r="VKH64" s="255"/>
      <c r="VKI64" s="255"/>
      <c r="VKJ64" s="255"/>
      <c r="VKK64" s="255"/>
      <c r="VKL64" s="255"/>
      <c r="VKM64" s="255"/>
      <c r="VKN64" s="255"/>
      <c r="VKO64" s="255"/>
      <c r="VKP64" s="255"/>
      <c r="VKQ64" s="255"/>
      <c r="VKR64" s="255"/>
      <c r="VKS64" s="255"/>
      <c r="VKT64" s="255"/>
      <c r="VKU64" s="255"/>
      <c r="VKV64" s="255"/>
      <c r="VKW64" s="255"/>
      <c r="VKX64" s="255"/>
      <c r="VKY64" s="255"/>
      <c r="VKZ64" s="255"/>
      <c r="VLA64" s="255"/>
      <c r="VLB64" s="255"/>
      <c r="VLC64" s="255"/>
      <c r="VLD64" s="255"/>
      <c r="VLE64" s="255"/>
      <c r="VLF64" s="255"/>
      <c r="VLG64" s="255"/>
      <c r="VLH64" s="255"/>
      <c r="VLI64" s="255"/>
      <c r="VLJ64" s="255"/>
      <c r="VLK64" s="255"/>
      <c r="VLL64" s="255"/>
      <c r="VLM64" s="255"/>
      <c r="VLN64" s="255"/>
      <c r="VLO64" s="255"/>
      <c r="VLP64" s="255"/>
      <c r="VLQ64" s="255"/>
      <c r="VLR64" s="255"/>
      <c r="VLS64" s="255"/>
      <c r="VLT64" s="255"/>
      <c r="VLU64" s="255"/>
      <c r="VLV64" s="255"/>
      <c r="VLW64" s="255"/>
      <c r="VLX64" s="255"/>
      <c r="VLY64" s="255"/>
      <c r="VLZ64" s="255"/>
      <c r="VMA64" s="255"/>
      <c r="VMB64" s="255"/>
      <c r="VMC64" s="255"/>
      <c r="VMD64" s="255"/>
      <c r="VME64" s="255"/>
      <c r="VMF64" s="255"/>
      <c r="VMG64" s="255"/>
      <c r="VMH64" s="255"/>
      <c r="VMI64" s="255"/>
      <c r="VMJ64" s="255"/>
      <c r="VMK64" s="255"/>
      <c r="VML64" s="255"/>
      <c r="VMM64" s="255"/>
      <c r="VMN64" s="255"/>
      <c r="VMO64" s="255"/>
      <c r="VMP64" s="255"/>
      <c r="VMQ64" s="255"/>
      <c r="VMR64" s="255"/>
      <c r="VMS64" s="255"/>
      <c r="VMT64" s="255"/>
      <c r="VMU64" s="255"/>
      <c r="VMV64" s="255"/>
      <c r="VMW64" s="255"/>
      <c r="VMX64" s="255"/>
      <c r="VMY64" s="255"/>
      <c r="VMZ64" s="255"/>
      <c r="VNA64" s="255"/>
      <c r="VNB64" s="255"/>
      <c r="VNC64" s="255"/>
      <c r="VND64" s="255"/>
      <c r="VNE64" s="255"/>
      <c r="VNF64" s="255"/>
      <c r="VNG64" s="255"/>
      <c r="VNH64" s="255"/>
      <c r="VNI64" s="255"/>
      <c r="VNJ64" s="255"/>
      <c r="VNK64" s="255"/>
      <c r="VNL64" s="255"/>
      <c r="VNM64" s="255"/>
      <c r="VNN64" s="255"/>
      <c r="VNO64" s="255"/>
      <c r="VNP64" s="255"/>
      <c r="VNQ64" s="255"/>
      <c r="VNR64" s="255"/>
      <c r="VNS64" s="255"/>
      <c r="VNT64" s="255"/>
      <c r="VNU64" s="255"/>
      <c r="VNV64" s="255"/>
      <c r="VNW64" s="255"/>
      <c r="VNX64" s="255"/>
      <c r="VNY64" s="255"/>
      <c r="VNZ64" s="255"/>
      <c r="VOA64" s="255"/>
      <c r="VOB64" s="255"/>
      <c r="VOC64" s="255"/>
      <c r="VOD64" s="255"/>
      <c r="VOE64" s="255"/>
      <c r="VOF64" s="255"/>
      <c r="VOG64" s="255"/>
      <c r="VOH64" s="255"/>
      <c r="VOI64" s="255"/>
      <c r="VOJ64" s="255"/>
      <c r="VOK64" s="255"/>
      <c r="VOL64" s="255"/>
      <c r="VOM64" s="255"/>
      <c r="VON64" s="255"/>
      <c r="VOO64" s="255"/>
      <c r="VOP64" s="255"/>
      <c r="VOQ64" s="255"/>
      <c r="VOR64" s="255"/>
      <c r="VOS64" s="255"/>
      <c r="VOT64" s="255"/>
      <c r="VOU64" s="255"/>
      <c r="VOV64" s="255"/>
      <c r="VOW64" s="255"/>
      <c r="VOX64" s="255"/>
      <c r="VOY64" s="255"/>
      <c r="VOZ64" s="255"/>
      <c r="VPA64" s="255"/>
      <c r="VPB64" s="255"/>
      <c r="VPC64" s="255"/>
      <c r="VPD64" s="255"/>
      <c r="VPE64" s="255"/>
      <c r="VPF64" s="255"/>
      <c r="VPG64" s="255"/>
      <c r="VPH64" s="255"/>
      <c r="VPI64" s="255"/>
      <c r="VPJ64" s="255"/>
      <c r="VPK64" s="255"/>
      <c r="VPL64" s="255"/>
      <c r="VPM64" s="255"/>
      <c r="VPN64" s="255"/>
      <c r="VPO64" s="255"/>
      <c r="VPP64" s="255"/>
      <c r="VPQ64" s="255"/>
      <c r="VPR64" s="255"/>
      <c r="VPS64" s="255"/>
      <c r="VPT64" s="255"/>
      <c r="VPU64" s="255"/>
      <c r="VPV64" s="255"/>
      <c r="VPW64" s="255"/>
      <c r="VPX64" s="255"/>
      <c r="VPY64" s="255"/>
      <c r="VPZ64" s="255"/>
      <c r="VQA64" s="255"/>
      <c r="VQB64" s="255"/>
      <c r="VQC64" s="255"/>
      <c r="VQD64" s="255"/>
      <c r="VQE64" s="255"/>
      <c r="VQF64" s="255"/>
      <c r="VQG64" s="255"/>
      <c r="VQH64" s="255"/>
      <c r="VQI64" s="255"/>
      <c r="VQJ64" s="255"/>
      <c r="VQK64" s="255"/>
      <c r="VQL64" s="255"/>
      <c r="VQM64" s="255"/>
      <c r="VQN64" s="255"/>
      <c r="VQO64" s="255"/>
      <c r="VQP64" s="255"/>
      <c r="VQQ64" s="255"/>
      <c r="VQR64" s="255"/>
      <c r="VQS64" s="255"/>
      <c r="VQT64" s="255"/>
      <c r="VQU64" s="255"/>
      <c r="VQV64" s="255"/>
      <c r="VQW64" s="255"/>
      <c r="VQX64" s="255"/>
      <c r="VQY64" s="255"/>
      <c r="VQZ64" s="255"/>
      <c r="VRA64" s="255"/>
      <c r="VRB64" s="255"/>
      <c r="VRC64" s="255"/>
      <c r="VRD64" s="255"/>
      <c r="VRE64" s="255"/>
      <c r="VRF64" s="255"/>
      <c r="VRG64" s="255"/>
      <c r="VRH64" s="255"/>
      <c r="VRI64" s="255"/>
      <c r="VRJ64" s="255"/>
      <c r="VRK64" s="255"/>
      <c r="VRL64" s="255"/>
      <c r="VRM64" s="255"/>
      <c r="VRN64" s="255"/>
      <c r="VRO64" s="255"/>
      <c r="VRP64" s="255"/>
      <c r="VRQ64" s="255"/>
      <c r="VRR64" s="255"/>
      <c r="VRS64" s="255"/>
      <c r="VRT64" s="255"/>
      <c r="VRU64" s="255"/>
      <c r="VRV64" s="255"/>
      <c r="VRW64" s="255"/>
      <c r="VRX64" s="255"/>
      <c r="VRY64" s="255"/>
      <c r="VRZ64" s="255"/>
      <c r="VSA64" s="255"/>
      <c r="VSB64" s="255"/>
      <c r="VSC64" s="255"/>
      <c r="VSD64" s="255"/>
      <c r="VSE64" s="255"/>
      <c r="VSF64" s="255"/>
      <c r="VSG64" s="255"/>
      <c r="VSH64" s="255"/>
      <c r="VSI64" s="255"/>
      <c r="VSJ64" s="255"/>
      <c r="VSK64" s="255"/>
      <c r="VSL64" s="255"/>
      <c r="VSM64" s="255"/>
      <c r="VSN64" s="255"/>
      <c r="VSO64" s="255"/>
      <c r="VSP64" s="255"/>
      <c r="VSQ64" s="255"/>
      <c r="VSR64" s="255"/>
      <c r="VSS64" s="255"/>
      <c r="VST64" s="255"/>
      <c r="VSU64" s="255"/>
      <c r="VSV64" s="255"/>
      <c r="VSW64" s="255"/>
      <c r="VSX64" s="255"/>
      <c r="VSY64" s="255"/>
      <c r="VSZ64" s="255"/>
      <c r="VTA64" s="255"/>
      <c r="VTB64" s="255"/>
      <c r="VTC64" s="255"/>
      <c r="VTD64" s="255"/>
      <c r="VTE64" s="255"/>
      <c r="VTF64" s="255"/>
      <c r="VTG64" s="255"/>
      <c r="VTH64" s="255"/>
      <c r="VTI64" s="255"/>
      <c r="VTJ64" s="255"/>
      <c r="VTK64" s="255"/>
      <c r="VTL64" s="255"/>
      <c r="VTM64" s="255"/>
      <c r="VTN64" s="255"/>
      <c r="VTO64" s="255"/>
      <c r="VTP64" s="255"/>
      <c r="VTQ64" s="255"/>
      <c r="VTR64" s="255"/>
      <c r="VTS64" s="255"/>
      <c r="VTT64" s="255"/>
      <c r="VTU64" s="255"/>
      <c r="VTV64" s="255"/>
      <c r="VTW64" s="255"/>
      <c r="VTX64" s="255"/>
      <c r="VTY64" s="255"/>
      <c r="VTZ64" s="255"/>
      <c r="VUA64" s="255"/>
      <c r="VUB64" s="255"/>
      <c r="VUC64" s="255"/>
      <c r="VUD64" s="255"/>
      <c r="VUE64" s="255"/>
      <c r="VUF64" s="255"/>
      <c r="VUG64" s="255"/>
      <c r="VUH64" s="255"/>
      <c r="VUI64" s="255"/>
      <c r="VUJ64" s="255"/>
      <c r="VUK64" s="255"/>
      <c r="VUL64" s="255"/>
      <c r="VUM64" s="255"/>
      <c r="VUN64" s="255"/>
      <c r="VUO64" s="255"/>
      <c r="VUP64" s="255"/>
      <c r="VUQ64" s="255"/>
      <c r="VUR64" s="255"/>
      <c r="VUS64" s="255"/>
      <c r="VUT64" s="255"/>
      <c r="VUU64" s="255"/>
      <c r="VUV64" s="255"/>
      <c r="VUW64" s="255"/>
      <c r="VUX64" s="255"/>
      <c r="VUY64" s="255"/>
      <c r="VUZ64" s="255"/>
      <c r="VVA64" s="255"/>
      <c r="VVB64" s="255"/>
      <c r="VVC64" s="255"/>
      <c r="VVD64" s="255"/>
      <c r="VVE64" s="255"/>
      <c r="VVF64" s="255"/>
      <c r="VVG64" s="255"/>
      <c r="VVH64" s="255"/>
      <c r="VVI64" s="255"/>
      <c r="VVJ64" s="255"/>
      <c r="VVK64" s="255"/>
      <c r="VVL64" s="255"/>
      <c r="VVM64" s="255"/>
      <c r="VVN64" s="255"/>
      <c r="VVO64" s="255"/>
      <c r="VVP64" s="255"/>
      <c r="VVQ64" s="255"/>
      <c r="VVR64" s="255"/>
      <c r="VVS64" s="255"/>
      <c r="VVT64" s="255"/>
      <c r="VVU64" s="255"/>
      <c r="VVV64" s="255"/>
      <c r="VVW64" s="255"/>
      <c r="VVX64" s="255"/>
      <c r="VVY64" s="255"/>
      <c r="VVZ64" s="255"/>
      <c r="VWA64" s="255"/>
      <c r="VWB64" s="255"/>
      <c r="VWC64" s="255"/>
      <c r="VWD64" s="255"/>
      <c r="VWE64" s="255"/>
      <c r="VWF64" s="255"/>
      <c r="VWG64" s="255"/>
      <c r="VWH64" s="255"/>
      <c r="VWI64" s="255"/>
      <c r="VWJ64" s="255"/>
      <c r="VWK64" s="255"/>
      <c r="VWL64" s="255"/>
      <c r="VWM64" s="255"/>
      <c r="VWN64" s="255"/>
      <c r="VWO64" s="255"/>
      <c r="VWP64" s="255"/>
      <c r="VWQ64" s="255"/>
      <c r="VWR64" s="255"/>
      <c r="VWS64" s="255"/>
      <c r="VWT64" s="255"/>
      <c r="VWU64" s="255"/>
      <c r="VWV64" s="255"/>
      <c r="VWW64" s="255"/>
      <c r="VWX64" s="255"/>
      <c r="VWY64" s="255"/>
      <c r="VWZ64" s="255"/>
      <c r="VXA64" s="255"/>
      <c r="VXB64" s="255"/>
      <c r="VXC64" s="255"/>
      <c r="VXD64" s="255"/>
      <c r="VXE64" s="255"/>
      <c r="VXF64" s="255"/>
      <c r="VXG64" s="255"/>
      <c r="VXH64" s="255"/>
      <c r="VXI64" s="255"/>
      <c r="VXJ64" s="255"/>
      <c r="VXK64" s="255"/>
      <c r="VXL64" s="255"/>
      <c r="VXM64" s="255"/>
      <c r="VXN64" s="255"/>
      <c r="VXO64" s="255"/>
      <c r="VXP64" s="255"/>
      <c r="VXQ64" s="255"/>
      <c r="VXR64" s="255"/>
      <c r="VXS64" s="255"/>
      <c r="VXT64" s="255"/>
      <c r="VXU64" s="255"/>
      <c r="VXV64" s="255"/>
      <c r="VXW64" s="255"/>
      <c r="VXX64" s="255"/>
      <c r="VXY64" s="255"/>
      <c r="VXZ64" s="255"/>
      <c r="VYA64" s="255"/>
      <c r="VYB64" s="255"/>
      <c r="VYC64" s="255"/>
      <c r="VYD64" s="255"/>
      <c r="VYE64" s="255"/>
      <c r="VYF64" s="255"/>
      <c r="VYG64" s="255"/>
      <c r="VYH64" s="255"/>
      <c r="VYI64" s="255"/>
      <c r="VYJ64" s="255"/>
      <c r="VYK64" s="255"/>
      <c r="VYL64" s="255"/>
      <c r="VYM64" s="255"/>
      <c r="VYN64" s="255"/>
      <c r="VYO64" s="255"/>
      <c r="VYP64" s="255"/>
      <c r="VYQ64" s="255"/>
      <c r="VYR64" s="255"/>
      <c r="VYS64" s="255"/>
      <c r="VYT64" s="255"/>
      <c r="VYU64" s="255"/>
      <c r="VYV64" s="255"/>
      <c r="VYW64" s="255"/>
      <c r="VYX64" s="255"/>
      <c r="VYY64" s="255"/>
      <c r="VYZ64" s="255"/>
      <c r="VZA64" s="255"/>
      <c r="VZB64" s="255"/>
      <c r="VZC64" s="255"/>
      <c r="VZD64" s="255"/>
      <c r="VZE64" s="255"/>
      <c r="VZF64" s="255"/>
      <c r="VZG64" s="255"/>
      <c r="VZH64" s="255"/>
      <c r="VZI64" s="255"/>
      <c r="VZJ64" s="255"/>
      <c r="VZK64" s="255"/>
      <c r="VZL64" s="255"/>
      <c r="VZM64" s="255"/>
      <c r="VZN64" s="255"/>
      <c r="VZO64" s="255"/>
      <c r="VZP64" s="255"/>
      <c r="VZQ64" s="255"/>
      <c r="VZR64" s="255"/>
      <c r="VZS64" s="255"/>
      <c r="VZT64" s="255"/>
      <c r="VZU64" s="255"/>
      <c r="VZV64" s="255"/>
      <c r="VZW64" s="255"/>
      <c r="VZX64" s="255"/>
      <c r="VZY64" s="255"/>
      <c r="VZZ64" s="255"/>
      <c r="WAA64" s="255"/>
      <c r="WAB64" s="255"/>
      <c r="WAC64" s="255"/>
      <c r="WAD64" s="255"/>
      <c r="WAE64" s="255"/>
      <c r="WAF64" s="255"/>
      <c r="WAG64" s="255"/>
      <c r="WAH64" s="255"/>
      <c r="WAI64" s="255"/>
      <c r="WAJ64" s="255"/>
      <c r="WAK64" s="255"/>
      <c r="WAL64" s="255"/>
      <c r="WAM64" s="255"/>
      <c r="WAN64" s="255"/>
      <c r="WAO64" s="255"/>
      <c r="WAP64" s="255"/>
      <c r="WAQ64" s="255"/>
      <c r="WAR64" s="255"/>
      <c r="WAS64" s="255"/>
      <c r="WAT64" s="255"/>
      <c r="WAU64" s="255"/>
      <c r="WAV64" s="255"/>
      <c r="WAW64" s="255"/>
      <c r="WAX64" s="255"/>
      <c r="WAY64" s="255"/>
      <c r="WAZ64" s="255"/>
      <c r="WBA64" s="255"/>
      <c r="WBB64" s="255"/>
      <c r="WBC64" s="255"/>
      <c r="WBD64" s="255"/>
      <c r="WBE64" s="255"/>
      <c r="WBF64" s="255"/>
      <c r="WBG64" s="255"/>
      <c r="WBH64" s="255"/>
      <c r="WBI64" s="255"/>
      <c r="WBJ64" s="255"/>
      <c r="WBK64" s="255"/>
      <c r="WBL64" s="255"/>
      <c r="WBM64" s="255"/>
      <c r="WBN64" s="255"/>
      <c r="WBO64" s="255"/>
      <c r="WBP64" s="255"/>
      <c r="WBQ64" s="255"/>
      <c r="WBR64" s="255"/>
      <c r="WBS64" s="255"/>
      <c r="WBT64" s="255"/>
      <c r="WBU64" s="255"/>
      <c r="WBV64" s="255"/>
      <c r="WBW64" s="255"/>
      <c r="WBX64" s="255"/>
      <c r="WBY64" s="255"/>
      <c r="WBZ64" s="255"/>
      <c r="WCA64" s="255"/>
      <c r="WCB64" s="255"/>
      <c r="WCC64" s="255"/>
      <c r="WCD64" s="255"/>
      <c r="WCE64" s="255"/>
      <c r="WCF64" s="255"/>
      <c r="WCG64" s="255"/>
      <c r="WCH64" s="255"/>
      <c r="WCI64" s="255"/>
      <c r="WCJ64" s="255"/>
      <c r="WCK64" s="255"/>
      <c r="WCL64" s="255"/>
      <c r="WCM64" s="255"/>
      <c r="WCN64" s="255"/>
      <c r="WCO64" s="255"/>
      <c r="WCP64" s="255"/>
      <c r="WCQ64" s="255"/>
      <c r="WCR64" s="255"/>
      <c r="WCS64" s="255"/>
      <c r="WCT64" s="255"/>
      <c r="WCU64" s="255"/>
      <c r="WCV64" s="255"/>
      <c r="WCW64" s="255"/>
      <c r="WCX64" s="255"/>
      <c r="WCY64" s="255"/>
      <c r="WCZ64" s="255"/>
      <c r="WDA64" s="255"/>
      <c r="WDB64" s="255"/>
      <c r="WDC64" s="255"/>
      <c r="WDD64" s="255"/>
      <c r="WDE64" s="255"/>
      <c r="WDF64" s="255"/>
      <c r="WDG64" s="255"/>
      <c r="WDH64" s="255"/>
      <c r="WDI64" s="255"/>
      <c r="WDJ64" s="255"/>
      <c r="WDK64" s="255"/>
      <c r="WDL64" s="255"/>
      <c r="WDM64" s="255"/>
      <c r="WDN64" s="255"/>
      <c r="WDO64" s="255"/>
      <c r="WDP64" s="255"/>
      <c r="WDQ64" s="255"/>
      <c r="WDR64" s="255"/>
      <c r="WDS64" s="255"/>
      <c r="WDT64" s="255"/>
      <c r="WDU64" s="255"/>
      <c r="WDV64" s="255"/>
      <c r="WDW64" s="255"/>
      <c r="WDX64" s="255"/>
      <c r="WDY64" s="255"/>
      <c r="WDZ64" s="255"/>
      <c r="WEA64" s="255"/>
      <c r="WEB64" s="255"/>
      <c r="WEC64" s="255"/>
      <c r="WED64" s="255"/>
      <c r="WEE64" s="255"/>
      <c r="WEF64" s="255"/>
      <c r="WEG64" s="255"/>
      <c r="WEH64" s="255"/>
      <c r="WEI64" s="255"/>
      <c r="WEJ64" s="255"/>
      <c r="WEK64" s="255"/>
      <c r="WEL64" s="255"/>
      <c r="WEM64" s="255"/>
      <c r="WEN64" s="255"/>
      <c r="WEO64" s="255"/>
      <c r="WEP64" s="255"/>
      <c r="WEQ64" s="255"/>
      <c r="WER64" s="255"/>
      <c r="WES64" s="255"/>
      <c r="WET64" s="255"/>
      <c r="WEU64" s="255"/>
      <c r="WEV64" s="255"/>
      <c r="WEW64" s="255"/>
      <c r="WEX64" s="255"/>
      <c r="WEY64" s="255"/>
      <c r="WEZ64" s="255"/>
      <c r="WFA64" s="255"/>
      <c r="WFB64" s="255"/>
      <c r="WFC64" s="255"/>
      <c r="WFD64" s="255"/>
      <c r="WFE64" s="255"/>
      <c r="WFF64" s="255"/>
      <c r="WFG64" s="255"/>
      <c r="WFH64" s="255"/>
      <c r="WFI64" s="255"/>
      <c r="WFJ64" s="255"/>
      <c r="WFK64" s="255"/>
      <c r="WFL64" s="255"/>
      <c r="WFM64" s="255"/>
      <c r="WFN64" s="255"/>
      <c r="WFO64" s="255"/>
      <c r="WFP64" s="255"/>
      <c r="WFQ64" s="255"/>
      <c r="WFR64" s="255"/>
      <c r="WFS64" s="255"/>
      <c r="WFT64" s="255"/>
      <c r="WFU64" s="255"/>
      <c r="WFV64" s="255"/>
      <c r="WFW64" s="255"/>
      <c r="WFX64" s="255"/>
      <c r="WFY64" s="255"/>
      <c r="WFZ64" s="255"/>
      <c r="WGA64" s="255"/>
      <c r="WGB64" s="255"/>
      <c r="WGC64" s="255"/>
      <c r="WGD64" s="255"/>
      <c r="WGE64" s="255"/>
      <c r="WGF64" s="255"/>
      <c r="WGG64" s="255"/>
      <c r="WGH64" s="255"/>
      <c r="WGI64" s="255"/>
      <c r="WGJ64" s="255"/>
      <c r="WGK64" s="255"/>
      <c r="WGL64" s="255"/>
      <c r="WGM64" s="255"/>
      <c r="WGN64" s="255"/>
      <c r="WGO64" s="255"/>
      <c r="WGP64" s="255"/>
      <c r="WGQ64" s="255"/>
      <c r="WGR64" s="255"/>
      <c r="WGS64" s="255"/>
      <c r="WGT64" s="255"/>
      <c r="WGU64" s="255"/>
      <c r="WGV64" s="255"/>
      <c r="WGW64" s="255"/>
      <c r="WGX64" s="255"/>
      <c r="WGY64" s="255"/>
      <c r="WGZ64" s="255"/>
      <c r="WHA64" s="255"/>
      <c r="WHB64" s="255"/>
      <c r="WHC64" s="255"/>
      <c r="WHD64" s="255"/>
      <c r="WHE64" s="255"/>
      <c r="WHF64" s="255"/>
      <c r="WHG64" s="255"/>
      <c r="WHH64" s="255"/>
      <c r="WHI64" s="255"/>
      <c r="WHJ64" s="255"/>
      <c r="WHK64" s="255"/>
      <c r="WHL64" s="255"/>
      <c r="WHM64" s="255"/>
      <c r="WHN64" s="255"/>
      <c r="WHO64" s="255"/>
      <c r="WHP64" s="255"/>
      <c r="WHQ64" s="255"/>
      <c r="WHR64" s="255"/>
      <c r="WHS64" s="255"/>
      <c r="WHT64" s="255"/>
      <c r="WHU64" s="255"/>
      <c r="WHV64" s="255"/>
      <c r="WHW64" s="255"/>
      <c r="WHX64" s="255"/>
      <c r="WHY64" s="255"/>
      <c r="WHZ64" s="255"/>
      <c r="WIA64" s="255"/>
      <c r="WIB64" s="255"/>
      <c r="WIC64" s="255"/>
      <c r="WID64" s="255"/>
      <c r="WIE64" s="255"/>
      <c r="WIF64" s="255"/>
      <c r="WIG64" s="255"/>
      <c r="WIH64" s="255"/>
      <c r="WII64" s="255"/>
      <c r="WIJ64" s="255"/>
      <c r="WIK64" s="255"/>
      <c r="WIL64" s="255"/>
      <c r="WIM64" s="255"/>
      <c r="WIN64" s="255"/>
      <c r="WIO64" s="255"/>
      <c r="WIP64" s="255"/>
      <c r="WIQ64" s="255"/>
      <c r="WIR64" s="255"/>
      <c r="WIS64" s="255"/>
      <c r="WIT64" s="255"/>
      <c r="WIU64" s="255"/>
      <c r="WIV64" s="255"/>
      <c r="WIW64" s="255"/>
      <c r="WIX64" s="255"/>
      <c r="WIY64" s="255"/>
      <c r="WIZ64" s="255"/>
      <c r="WJA64" s="255"/>
      <c r="WJB64" s="255"/>
      <c r="WJC64" s="255"/>
      <c r="WJD64" s="255"/>
      <c r="WJE64" s="255"/>
      <c r="WJF64" s="255"/>
      <c r="WJG64" s="255"/>
      <c r="WJH64" s="255"/>
      <c r="WJI64" s="255"/>
      <c r="WJJ64" s="255"/>
      <c r="WJK64" s="255"/>
      <c r="WJL64" s="255"/>
      <c r="WJM64" s="255"/>
      <c r="WJN64" s="255"/>
      <c r="WJO64" s="255"/>
      <c r="WJP64" s="255"/>
      <c r="WJQ64" s="255"/>
      <c r="WJR64" s="255"/>
      <c r="WJS64" s="255"/>
      <c r="WJT64" s="255"/>
      <c r="WJU64" s="255"/>
      <c r="WJV64" s="255"/>
      <c r="WJW64" s="255"/>
      <c r="WJX64" s="255"/>
      <c r="WJY64" s="255"/>
      <c r="WJZ64" s="255"/>
      <c r="WKA64" s="255"/>
      <c r="WKB64" s="255"/>
      <c r="WKC64" s="255"/>
      <c r="WKD64" s="255"/>
      <c r="WKE64" s="255"/>
      <c r="WKF64" s="255"/>
      <c r="WKG64" s="255"/>
      <c r="WKH64" s="255"/>
      <c r="WKI64" s="255"/>
      <c r="WKJ64" s="255"/>
      <c r="WKK64" s="255"/>
      <c r="WKL64" s="255"/>
      <c r="WKM64" s="255"/>
      <c r="WKN64" s="255"/>
      <c r="WKO64" s="255"/>
      <c r="WKP64" s="255"/>
      <c r="WKQ64" s="255"/>
      <c r="WKR64" s="255"/>
      <c r="WKS64" s="255"/>
      <c r="WKT64" s="255"/>
      <c r="WKU64" s="255"/>
      <c r="WKV64" s="255"/>
      <c r="WKW64" s="255"/>
      <c r="WKX64" s="255"/>
      <c r="WKY64" s="255"/>
      <c r="WKZ64" s="255"/>
      <c r="WLA64" s="255"/>
      <c r="WLB64" s="255"/>
      <c r="WLC64" s="255"/>
      <c r="WLD64" s="255"/>
      <c r="WLE64" s="255"/>
      <c r="WLF64" s="255"/>
      <c r="WLG64" s="255"/>
      <c r="WLH64" s="255"/>
      <c r="WLI64" s="255"/>
      <c r="WLJ64" s="255"/>
      <c r="WLK64" s="255"/>
      <c r="WLL64" s="255"/>
      <c r="WLM64" s="255"/>
      <c r="WLN64" s="255"/>
      <c r="WLO64" s="255"/>
      <c r="WLP64" s="255"/>
      <c r="WLQ64" s="255"/>
      <c r="WLR64" s="255"/>
      <c r="WLS64" s="255"/>
      <c r="WLT64" s="255"/>
      <c r="WLU64" s="255"/>
      <c r="WLV64" s="255"/>
      <c r="WLW64" s="255"/>
      <c r="WLX64" s="255"/>
      <c r="WLY64" s="255"/>
      <c r="WLZ64" s="255"/>
      <c r="WMA64" s="255"/>
      <c r="WMB64" s="255"/>
      <c r="WMC64" s="255"/>
      <c r="WMD64" s="255"/>
      <c r="WME64" s="255"/>
      <c r="WMF64" s="255"/>
      <c r="WMG64" s="255"/>
      <c r="WMH64" s="255"/>
      <c r="WMI64" s="255"/>
      <c r="WMJ64" s="255"/>
      <c r="WMK64" s="255"/>
      <c r="WML64" s="255"/>
      <c r="WMM64" s="255"/>
      <c r="WMN64" s="255"/>
      <c r="WMO64" s="255"/>
      <c r="WMP64" s="255"/>
      <c r="WMQ64" s="255"/>
      <c r="WMR64" s="255"/>
      <c r="WMS64" s="255"/>
      <c r="WMT64" s="255"/>
      <c r="WMU64" s="255"/>
      <c r="WMV64" s="255"/>
      <c r="WMW64" s="255"/>
      <c r="WMX64" s="255"/>
      <c r="WMY64" s="255"/>
      <c r="WMZ64" s="255"/>
      <c r="WNA64" s="255"/>
      <c r="WNB64" s="255"/>
      <c r="WNC64" s="255"/>
      <c r="WND64" s="255"/>
      <c r="WNE64" s="255"/>
      <c r="WNF64" s="255"/>
      <c r="WNG64" s="255"/>
      <c r="WNH64" s="255"/>
      <c r="WNI64" s="255"/>
      <c r="WNJ64" s="255"/>
      <c r="WNK64" s="255"/>
      <c r="WNL64" s="255"/>
      <c r="WNM64" s="255"/>
      <c r="WNN64" s="255"/>
      <c r="WNO64" s="255"/>
      <c r="WNP64" s="255"/>
      <c r="WNQ64" s="255"/>
      <c r="WNR64" s="255"/>
      <c r="WNS64" s="255"/>
      <c r="WNT64" s="255"/>
      <c r="WNU64" s="255"/>
      <c r="WNV64" s="255"/>
      <c r="WNW64" s="255"/>
      <c r="WNX64" s="255"/>
      <c r="WNY64" s="255"/>
      <c r="WNZ64" s="255"/>
      <c r="WOA64" s="255"/>
      <c r="WOB64" s="255"/>
      <c r="WOC64" s="255"/>
      <c r="WOD64" s="255"/>
      <c r="WOE64" s="255"/>
      <c r="WOF64" s="255"/>
      <c r="WOG64" s="255"/>
      <c r="WOH64" s="255"/>
      <c r="WOI64" s="255"/>
      <c r="WOJ64" s="255"/>
      <c r="WOK64" s="255"/>
      <c r="WOL64" s="255"/>
      <c r="WOM64" s="255"/>
      <c r="WON64" s="255"/>
      <c r="WOO64" s="255"/>
      <c r="WOP64" s="255"/>
      <c r="WOQ64" s="255"/>
      <c r="WOR64" s="255"/>
      <c r="WOS64" s="255"/>
      <c r="WOT64" s="255"/>
      <c r="WOU64" s="255"/>
      <c r="WOV64" s="255"/>
      <c r="WOW64" s="255"/>
      <c r="WOX64" s="255"/>
      <c r="WOY64" s="255"/>
      <c r="WOZ64" s="255"/>
      <c r="WPA64" s="255"/>
      <c r="WPB64" s="255"/>
      <c r="WPC64" s="255"/>
      <c r="WPD64" s="255"/>
      <c r="WPE64" s="255"/>
      <c r="WPF64" s="255"/>
      <c r="WPG64" s="255"/>
      <c r="WPH64" s="255"/>
      <c r="WPI64" s="255"/>
      <c r="WPJ64" s="255"/>
      <c r="WPK64" s="255"/>
      <c r="WPL64" s="255"/>
      <c r="WPM64" s="255"/>
      <c r="WPN64" s="255"/>
      <c r="WPO64" s="255"/>
      <c r="WPP64" s="255"/>
      <c r="WPQ64" s="255"/>
      <c r="WPR64" s="255"/>
      <c r="WPS64" s="255"/>
      <c r="WPT64" s="255"/>
      <c r="WPU64" s="255"/>
      <c r="WPV64" s="255"/>
      <c r="WPW64" s="255"/>
      <c r="WPX64" s="255"/>
      <c r="WPY64" s="255"/>
      <c r="WPZ64" s="255"/>
      <c r="WQA64" s="255"/>
      <c r="WQB64" s="255"/>
      <c r="WQC64" s="255"/>
      <c r="WQD64" s="255"/>
      <c r="WQE64" s="255"/>
      <c r="WQF64" s="255"/>
      <c r="WQG64" s="255"/>
      <c r="WQH64" s="255"/>
      <c r="WQI64" s="255"/>
      <c r="WQJ64" s="255"/>
      <c r="WQK64" s="255"/>
      <c r="WQL64" s="255"/>
      <c r="WQM64" s="255"/>
      <c r="WQN64" s="255"/>
      <c r="WQO64" s="255"/>
      <c r="WQP64" s="255"/>
      <c r="WQQ64" s="255"/>
      <c r="WQR64" s="255"/>
      <c r="WQS64" s="255"/>
      <c r="WQT64" s="255"/>
      <c r="WQU64" s="255"/>
      <c r="WQV64" s="255"/>
      <c r="WQW64" s="255"/>
      <c r="WQX64" s="255"/>
      <c r="WQY64" s="255"/>
      <c r="WQZ64" s="255"/>
      <c r="WRA64" s="255"/>
      <c r="WRB64" s="255"/>
      <c r="WRC64" s="255"/>
      <c r="WRD64" s="255"/>
      <c r="WRE64" s="255"/>
      <c r="WRF64" s="255"/>
      <c r="WRG64" s="255"/>
      <c r="WRH64" s="255"/>
      <c r="WRI64" s="255"/>
      <c r="WRJ64" s="255"/>
      <c r="WRK64" s="255"/>
      <c r="WRL64" s="255"/>
      <c r="WRM64" s="255"/>
      <c r="WRN64" s="255"/>
      <c r="WRO64" s="255"/>
      <c r="WRP64" s="255"/>
      <c r="WRQ64" s="255"/>
      <c r="WRR64" s="255"/>
      <c r="WRS64" s="255"/>
      <c r="WRT64" s="255"/>
      <c r="WRU64" s="255"/>
      <c r="WRV64" s="255"/>
      <c r="WRW64" s="255"/>
      <c r="WRX64" s="255"/>
      <c r="WRY64" s="255"/>
      <c r="WRZ64" s="255"/>
      <c r="WSA64" s="255"/>
      <c r="WSB64" s="255"/>
      <c r="WSC64" s="255"/>
      <c r="WSD64" s="255"/>
      <c r="WSE64" s="255"/>
      <c r="WSF64" s="255"/>
      <c r="WSG64" s="255"/>
      <c r="WSH64" s="255"/>
      <c r="WSI64" s="255"/>
      <c r="WSJ64" s="255"/>
      <c r="WSK64" s="255"/>
      <c r="WSL64" s="255"/>
      <c r="WSM64" s="255"/>
      <c r="WSN64" s="255"/>
      <c r="WSO64" s="255"/>
      <c r="WSP64" s="255"/>
      <c r="WSQ64" s="255"/>
      <c r="WSR64" s="255"/>
      <c r="WSS64" s="255"/>
      <c r="WST64" s="255"/>
      <c r="WSU64" s="255"/>
      <c r="WSV64" s="255"/>
      <c r="WSW64" s="255"/>
      <c r="WSX64" s="255"/>
      <c r="WSY64" s="255"/>
      <c r="WSZ64" s="255"/>
      <c r="WTA64" s="255"/>
      <c r="WTB64" s="255"/>
      <c r="WTC64" s="255"/>
      <c r="WTD64" s="255"/>
      <c r="WTE64" s="255"/>
      <c r="WTF64" s="255"/>
      <c r="WTG64" s="255"/>
      <c r="WTH64" s="255"/>
      <c r="WTI64" s="255"/>
      <c r="WTJ64" s="255"/>
      <c r="WTK64" s="255"/>
      <c r="WTL64" s="255"/>
      <c r="WTM64" s="255"/>
      <c r="WTN64" s="255"/>
      <c r="WTO64" s="255"/>
      <c r="WTP64" s="255"/>
      <c r="WTQ64" s="255"/>
      <c r="WTR64" s="255"/>
      <c r="WTS64" s="255"/>
      <c r="WTT64" s="255"/>
      <c r="WTU64" s="255"/>
      <c r="WTV64" s="255"/>
      <c r="WTW64" s="255"/>
      <c r="WTX64" s="255"/>
      <c r="WTY64" s="255"/>
      <c r="WTZ64" s="255"/>
      <c r="WUA64" s="255"/>
      <c r="WUB64" s="255"/>
      <c r="WUC64" s="255"/>
      <c r="WUD64" s="255"/>
      <c r="WUE64" s="255"/>
      <c r="WUF64" s="255"/>
      <c r="WUG64" s="255"/>
      <c r="WUH64" s="255"/>
      <c r="WUI64" s="255"/>
      <c r="WUJ64" s="255"/>
      <c r="WUK64" s="255"/>
      <c r="WUL64" s="255"/>
      <c r="WUM64" s="255"/>
      <c r="WUN64" s="255"/>
      <c r="WUO64" s="255"/>
      <c r="WUP64" s="255"/>
      <c r="WUQ64" s="255"/>
      <c r="WUR64" s="255"/>
      <c r="WUS64" s="255"/>
      <c r="WUT64" s="255"/>
      <c r="WUU64" s="255"/>
      <c r="WUV64" s="255"/>
      <c r="WUW64" s="255"/>
      <c r="WUX64" s="255"/>
      <c r="WUY64" s="255"/>
      <c r="WUZ64" s="255"/>
      <c r="WVA64" s="255"/>
      <c r="WVB64" s="255"/>
      <c r="WVC64" s="255"/>
      <c r="WVD64" s="255"/>
      <c r="WVE64" s="255"/>
      <c r="WVF64" s="255"/>
      <c r="WVG64" s="255"/>
      <c r="WVH64" s="255"/>
      <c r="WVI64" s="255"/>
      <c r="WVJ64" s="255"/>
      <c r="WVK64" s="255"/>
      <c r="WVL64" s="255"/>
      <c r="WVM64" s="255"/>
      <c r="WVN64" s="255"/>
      <c r="WVO64" s="255"/>
      <c r="WVP64" s="255"/>
      <c r="WVQ64" s="255"/>
      <c r="WVR64" s="255"/>
      <c r="WVS64" s="255"/>
      <c r="WVT64" s="255"/>
      <c r="WVU64" s="255"/>
      <c r="WVV64" s="255"/>
      <c r="WVW64" s="255"/>
      <c r="WVX64" s="255"/>
      <c r="WVY64" s="255"/>
      <c r="WVZ64" s="255"/>
      <c r="WWA64" s="255"/>
      <c r="WWB64" s="255"/>
      <c r="WWC64" s="255"/>
      <c r="WWD64" s="255"/>
      <c r="WWE64" s="255"/>
      <c r="WWF64" s="255"/>
      <c r="WWG64" s="255"/>
      <c r="WWH64" s="255"/>
      <c r="WWI64" s="255"/>
      <c r="WWJ64" s="255"/>
      <c r="WWK64" s="255"/>
      <c r="WWL64" s="255"/>
      <c r="WWM64" s="255"/>
      <c r="WWN64" s="255"/>
      <c r="WWO64" s="255"/>
      <c r="WWP64" s="255"/>
      <c r="WWQ64" s="255"/>
      <c r="WWR64" s="255"/>
      <c r="WWS64" s="255"/>
      <c r="WWT64" s="255"/>
      <c r="WWU64" s="255"/>
      <c r="WWV64" s="255"/>
      <c r="WWW64" s="255"/>
      <c r="WWX64" s="255"/>
      <c r="WWY64" s="255"/>
      <c r="WWZ64" s="255"/>
      <c r="WXA64" s="255"/>
      <c r="WXB64" s="255"/>
      <c r="WXC64" s="255"/>
      <c r="WXD64" s="255"/>
      <c r="WXE64" s="255"/>
      <c r="WXF64" s="255"/>
      <c r="WXG64" s="255"/>
      <c r="WXH64" s="255"/>
      <c r="WXI64" s="255"/>
      <c r="WXJ64" s="255"/>
      <c r="WXK64" s="255"/>
      <c r="WXL64" s="255"/>
      <c r="WXM64" s="255"/>
      <c r="WXN64" s="255"/>
      <c r="WXO64" s="255"/>
      <c r="WXP64" s="255"/>
      <c r="WXQ64" s="255"/>
      <c r="WXR64" s="255"/>
      <c r="WXS64" s="255"/>
      <c r="WXT64" s="255"/>
      <c r="WXU64" s="255"/>
      <c r="WXV64" s="255"/>
      <c r="WXW64" s="255"/>
      <c r="WXX64" s="255"/>
      <c r="WXY64" s="255"/>
      <c r="WXZ64" s="255"/>
      <c r="WYA64" s="255"/>
      <c r="WYB64" s="255"/>
      <c r="WYC64" s="255"/>
      <c r="WYD64" s="255"/>
      <c r="WYE64" s="255"/>
      <c r="WYF64" s="255"/>
      <c r="WYG64" s="255"/>
      <c r="WYH64" s="255"/>
      <c r="WYI64" s="255"/>
      <c r="WYJ64" s="255"/>
      <c r="WYK64" s="255"/>
      <c r="WYL64" s="255"/>
      <c r="WYM64" s="255"/>
      <c r="WYN64" s="255"/>
      <c r="WYO64" s="255"/>
      <c r="WYP64" s="255"/>
      <c r="WYQ64" s="255"/>
      <c r="WYR64" s="255"/>
      <c r="WYS64" s="255"/>
      <c r="WYT64" s="255"/>
      <c r="WYU64" s="255"/>
      <c r="WYV64" s="255"/>
      <c r="WYW64" s="255"/>
      <c r="WYX64" s="255"/>
      <c r="WYY64" s="255"/>
      <c r="WYZ64" s="255"/>
      <c r="WZA64" s="255"/>
      <c r="WZB64" s="255"/>
      <c r="WZC64" s="255"/>
      <c r="WZD64" s="255"/>
      <c r="WZE64" s="255"/>
      <c r="WZF64" s="255"/>
      <c r="WZG64" s="255"/>
      <c r="WZH64" s="255"/>
      <c r="WZI64" s="255"/>
      <c r="WZJ64" s="255"/>
      <c r="WZK64" s="255"/>
      <c r="WZL64" s="255"/>
      <c r="WZM64" s="255"/>
      <c r="WZN64" s="255"/>
      <c r="WZO64" s="255"/>
      <c r="WZP64" s="255"/>
      <c r="WZQ64" s="255"/>
      <c r="WZR64" s="255"/>
      <c r="WZS64" s="255"/>
      <c r="WZT64" s="255"/>
      <c r="WZU64" s="255"/>
      <c r="WZV64" s="255"/>
      <c r="WZW64" s="255"/>
      <c r="WZX64" s="255"/>
      <c r="WZY64" s="255"/>
      <c r="WZZ64" s="255"/>
      <c r="XAA64" s="255"/>
      <c r="XAB64" s="255"/>
      <c r="XAC64" s="255"/>
      <c r="XAD64" s="255"/>
      <c r="XAE64" s="255"/>
      <c r="XAF64" s="255"/>
      <c r="XAG64" s="255"/>
      <c r="XAH64" s="255"/>
      <c r="XAI64" s="255"/>
      <c r="XAJ64" s="255"/>
      <c r="XAK64" s="255"/>
      <c r="XAL64" s="255"/>
      <c r="XAM64" s="255"/>
      <c r="XAN64" s="255"/>
      <c r="XAO64" s="255"/>
      <c r="XAP64" s="255"/>
      <c r="XAQ64" s="255"/>
      <c r="XAR64" s="255"/>
      <c r="XAS64" s="255"/>
      <c r="XAT64" s="255"/>
      <c r="XAU64" s="255"/>
      <c r="XAV64" s="255"/>
      <c r="XAW64" s="255"/>
      <c r="XAX64" s="255"/>
      <c r="XAY64" s="255"/>
      <c r="XAZ64" s="255"/>
      <c r="XBA64" s="255"/>
      <c r="XBB64" s="255"/>
      <c r="XBC64" s="255"/>
      <c r="XBD64" s="255"/>
      <c r="XBE64" s="255"/>
      <c r="XBF64" s="255"/>
      <c r="XBG64" s="255"/>
      <c r="XBH64" s="255"/>
      <c r="XBI64" s="255"/>
      <c r="XBJ64" s="255"/>
      <c r="XBK64" s="255"/>
      <c r="XBL64" s="255"/>
      <c r="XBM64" s="255"/>
      <c r="XBN64" s="255"/>
      <c r="XBO64" s="255"/>
      <c r="XBP64" s="255"/>
      <c r="XBQ64" s="255"/>
      <c r="XBR64" s="255"/>
      <c r="XBS64" s="255"/>
      <c r="XBT64" s="255"/>
      <c r="XBU64" s="255"/>
      <c r="XBV64" s="255"/>
      <c r="XBW64" s="255"/>
      <c r="XBX64" s="255"/>
      <c r="XBY64" s="255"/>
      <c r="XBZ64" s="255"/>
      <c r="XCA64" s="255"/>
      <c r="XCB64" s="255"/>
      <c r="XCC64" s="255"/>
      <c r="XCD64" s="255"/>
      <c r="XCE64" s="255"/>
      <c r="XCF64" s="255"/>
      <c r="XCG64" s="255"/>
      <c r="XCH64" s="255"/>
      <c r="XCI64" s="255"/>
      <c r="XCJ64" s="255"/>
      <c r="XCK64" s="255"/>
      <c r="XCL64" s="255"/>
      <c r="XCM64" s="255"/>
      <c r="XCN64" s="255"/>
      <c r="XCO64" s="255"/>
      <c r="XCP64" s="255"/>
      <c r="XCQ64" s="255"/>
      <c r="XCR64" s="255"/>
      <c r="XCS64" s="255"/>
      <c r="XCT64" s="255"/>
      <c r="XCU64" s="255"/>
      <c r="XCV64" s="255"/>
      <c r="XCW64" s="255"/>
      <c r="XCX64" s="255"/>
      <c r="XCY64" s="255"/>
      <c r="XCZ64" s="255"/>
      <c r="XDA64" s="255"/>
      <c r="XDB64" s="255"/>
      <c r="XDC64" s="255"/>
      <c r="XDD64" s="255"/>
      <c r="XDE64" s="255"/>
      <c r="XDF64" s="255"/>
      <c r="XDG64" s="255"/>
      <c r="XDH64" s="255"/>
      <c r="XDI64" s="255"/>
      <c r="XDJ64" s="255"/>
      <c r="XDK64" s="255"/>
      <c r="XDL64" s="255"/>
      <c r="XDM64" s="255"/>
      <c r="XDN64" s="255"/>
      <c r="XDO64" s="255"/>
      <c r="XDP64" s="255"/>
      <c r="XDQ64" s="255"/>
      <c r="XDR64" s="255"/>
      <c r="XDS64" s="255"/>
      <c r="XDT64" s="255"/>
      <c r="XDU64" s="255"/>
      <c r="XDV64" s="255"/>
      <c r="XDW64" s="255"/>
      <c r="XDX64" s="255"/>
      <c r="XDY64" s="255"/>
      <c r="XDZ64" s="255"/>
      <c r="XEA64" s="255"/>
      <c r="XEB64" s="255"/>
      <c r="XEC64" s="255"/>
      <c r="XED64" s="255"/>
      <c r="XEE64" s="255"/>
      <c r="XEF64" s="255"/>
      <c r="XEG64" s="255"/>
      <c r="XEH64" s="255"/>
      <c r="XEI64" s="255"/>
      <c r="XEJ64" s="255"/>
      <c r="XEK64" s="255"/>
      <c r="XEL64" s="255"/>
      <c r="XEM64" s="255"/>
      <c r="XEN64" s="255"/>
      <c r="XEO64" s="255"/>
      <c r="XEP64" s="255"/>
      <c r="XEQ64" s="255"/>
      <c r="XER64" s="255"/>
      <c r="XES64" s="255"/>
      <c r="XET64" s="255"/>
      <c r="XEU64" s="255"/>
      <c r="XEV64" s="255"/>
      <c r="XEW64" s="255"/>
      <c r="XEX64" s="255"/>
      <c r="XEY64" s="255"/>
      <c r="XEZ64" s="255"/>
      <c r="XFA64" s="255"/>
      <c r="XFB64" s="255"/>
      <c r="XFC64" s="255"/>
    </row>
  </sheetData>
  <sheetProtection sheet="1" objects="1" scenarios="1" selectLockedCells="1"/>
  <mergeCells count="5">
    <mergeCell ref="A13:E13"/>
    <mergeCell ref="B14:D21"/>
    <mergeCell ref="A60:E60"/>
    <mergeCell ref="B30:B54"/>
    <mergeCell ref="C30:C54"/>
  </mergeCells>
  <hyperlinks>
    <hyperlink ref="C26" r:id="rId1" display="http://natural-resources.canada.ca/existing-building-commissioning" xr:uid="{F07F92D1-A971-473A-BCD4-A460907A66E6}"/>
  </hyperlinks>
  <pageMargins left="0.59055118110236227" right="0.59055118110236227" top="0.59" bottom="0.43307086614173229" header="0.19685039370078741" footer="0.19685039370078741"/>
  <pageSetup scale="83" orientation="portrait" verticalDpi="1200" r:id="rId2"/>
  <headerFooter alignWithMargins="0">
    <oddHeader>&amp;R&amp;"Calibri"&amp;12&amp;K000000 UNCLASSIFIED - NON CLASSIFIÉ&amp;1#_x000D_</oddHeader>
  </headerFooter>
  <drawing r:id="rId3"/>
  <legacyDrawing r:id="rId4"/>
  <controls>
    <mc:AlternateContent xmlns:mc="http://schemas.openxmlformats.org/markup-compatibility/2006">
      <mc:Choice Requires="x14">
        <control shapeId="7169" r:id="rId5" name="CommandButton1">
          <controlPr defaultSize="0" autoLine="0" altText="Button to click to begin" r:id="rId6">
            <anchor moveWithCells="1">
              <from>
                <xdr:col>1</xdr:col>
                <xdr:colOff>3048000</xdr:colOff>
                <xdr:row>54</xdr:row>
                <xdr:rowOff>180975</xdr:rowOff>
              </from>
              <to>
                <xdr:col>2</xdr:col>
                <xdr:colOff>342900</xdr:colOff>
                <xdr:row>57</xdr:row>
                <xdr:rowOff>28575</xdr:rowOff>
              </to>
            </anchor>
          </controlPr>
        </control>
      </mc:Choice>
      <mc:Fallback>
        <control shapeId="7169" r:id="rId5"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AE968-BBD9-44B3-B6E7-243AEE9D46C1}">
  <sheetPr codeName="Sheet02">
    <tabColor rgb="FF002060"/>
  </sheetPr>
  <dimension ref="B3:P59"/>
  <sheetViews>
    <sheetView showGridLines="0" showRowColHeaders="0" topLeftCell="A9" workbookViewId="0">
      <selection activeCell="B59" sqref="B59"/>
    </sheetView>
  </sheetViews>
  <sheetFormatPr baseColWidth="10" defaultColWidth="9.140625" defaultRowHeight="15" x14ac:dyDescent="0.25"/>
  <cols>
    <col min="1" max="1" width="1.7109375" customWidth="1"/>
  </cols>
  <sheetData>
    <row r="3" spans="3:16" ht="20.25" customHeight="1" x14ac:dyDescent="0.25">
      <c r="F3" s="349" t="s">
        <v>5</v>
      </c>
      <c r="G3" s="349"/>
      <c r="H3" s="349"/>
      <c r="I3" s="349"/>
    </row>
    <row r="4" spans="3:16" ht="15" customHeight="1" x14ac:dyDescent="0.25">
      <c r="F4" s="349"/>
      <c r="G4" s="349"/>
      <c r="H4" s="349"/>
      <c r="I4" s="349"/>
    </row>
    <row r="5" spans="3:16" ht="15" customHeight="1" x14ac:dyDescent="0.25">
      <c r="F5" s="349"/>
      <c r="G5" s="349"/>
      <c r="H5" s="349"/>
      <c r="I5" s="349"/>
    </row>
    <row r="6" spans="3:16" ht="15" customHeight="1" x14ac:dyDescent="0.25">
      <c r="F6" s="349"/>
      <c r="G6" s="349"/>
      <c r="H6" s="349"/>
      <c r="I6" s="349"/>
    </row>
    <row r="11" spans="3:16" ht="15" customHeight="1" x14ac:dyDescent="0.25">
      <c r="C11" s="350" t="s">
        <v>6</v>
      </c>
      <c r="D11" s="350"/>
      <c r="E11" s="350"/>
      <c r="F11" s="350"/>
      <c r="G11" s="350"/>
      <c r="H11" s="350"/>
      <c r="I11" s="350"/>
      <c r="J11" s="350"/>
      <c r="K11" s="350"/>
      <c r="L11" s="350"/>
      <c r="M11" s="350"/>
      <c r="N11" s="350"/>
      <c r="O11" s="350"/>
      <c r="P11" s="350"/>
    </row>
    <row r="12" spans="3:16" x14ac:dyDescent="0.25">
      <c r="C12" s="350"/>
      <c r="D12" s="350"/>
      <c r="E12" s="350"/>
      <c r="F12" s="350"/>
      <c r="G12" s="350"/>
      <c r="H12" s="350"/>
      <c r="I12" s="350"/>
      <c r="J12" s="350"/>
      <c r="K12" s="350"/>
      <c r="L12" s="350"/>
      <c r="M12" s="350"/>
      <c r="N12" s="350"/>
      <c r="O12" s="350"/>
      <c r="P12" s="350"/>
    </row>
    <row r="13" spans="3:16" x14ac:dyDescent="0.25">
      <c r="C13" s="350"/>
      <c r="D13" s="350"/>
      <c r="E13" s="350"/>
      <c r="F13" s="350"/>
      <c r="G13" s="350"/>
      <c r="H13" s="350"/>
      <c r="I13" s="350"/>
      <c r="J13" s="350"/>
      <c r="K13" s="350"/>
      <c r="L13" s="350"/>
      <c r="M13" s="350"/>
      <c r="N13" s="350"/>
      <c r="O13" s="350"/>
      <c r="P13" s="350"/>
    </row>
    <row r="14" spans="3:16" x14ac:dyDescent="0.25">
      <c r="C14" s="306"/>
      <c r="D14" s="306"/>
      <c r="E14" s="306"/>
      <c r="F14" s="306"/>
      <c r="G14" s="306"/>
      <c r="H14" s="306"/>
      <c r="I14" s="306"/>
      <c r="J14" s="306"/>
      <c r="K14" s="306"/>
      <c r="L14" s="306"/>
      <c r="M14" s="306"/>
      <c r="N14" s="306"/>
      <c r="O14" s="306"/>
      <c r="P14" s="306"/>
    </row>
    <row r="15" spans="3:16" x14ac:dyDescent="0.25">
      <c r="C15" t="s">
        <v>7</v>
      </c>
    </row>
    <row r="16" spans="3:16" x14ac:dyDescent="0.25">
      <c r="C16" t="s">
        <v>8</v>
      </c>
    </row>
    <row r="17" spans="3:3" x14ac:dyDescent="0.25">
      <c r="C17" t="s">
        <v>9</v>
      </c>
    </row>
    <row r="21" spans="3:3" x14ac:dyDescent="0.25">
      <c r="C21" t="s">
        <v>10</v>
      </c>
    </row>
    <row r="34" spans="3:16" ht="14.45" customHeight="1" x14ac:dyDescent="0.25">
      <c r="C34" s="351" t="s">
        <v>482</v>
      </c>
      <c r="D34" s="351"/>
      <c r="E34" s="351"/>
      <c r="F34" s="351"/>
      <c r="G34" s="351"/>
      <c r="H34" s="351"/>
      <c r="I34" s="351"/>
      <c r="J34" s="351"/>
      <c r="K34" s="351"/>
      <c r="L34" s="351"/>
      <c r="M34" s="351"/>
      <c r="N34" s="351"/>
      <c r="O34" s="351"/>
      <c r="P34" s="351"/>
    </row>
    <row r="35" spans="3:16" x14ac:dyDescent="0.25">
      <c r="C35" s="351"/>
      <c r="D35" s="351"/>
      <c r="E35" s="351"/>
      <c r="F35" s="351"/>
      <c r="G35" s="351"/>
      <c r="H35" s="351"/>
      <c r="I35" s="351"/>
      <c r="J35" s="351"/>
      <c r="K35" s="351"/>
      <c r="L35" s="351"/>
      <c r="M35" s="351"/>
      <c r="N35" s="351"/>
      <c r="O35" s="351"/>
      <c r="P35" s="351"/>
    </row>
    <row r="36" spans="3:16" x14ac:dyDescent="0.25">
      <c r="C36" s="351"/>
      <c r="D36" s="351"/>
      <c r="E36" s="351"/>
      <c r="F36" s="351"/>
      <c r="G36" s="351"/>
      <c r="H36" s="351"/>
      <c r="I36" s="351"/>
      <c r="J36" s="351"/>
      <c r="K36" s="351"/>
      <c r="L36" s="351"/>
      <c r="M36" s="351"/>
      <c r="N36" s="351"/>
      <c r="O36" s="351"/>
      <c r="P36" s="351"/>
    </row>
    <row r="37" spans="3:16" x14ac:dyDescent="0.25">
      <c r="C37" s="351"/>
      <c r="D37" s="351"/>
      <c r="E37" s="351"/>
      <c r="F37" s="351"/>
      <c r="G37" s="351"/>
      <c r="H37" s="351"/>
      <c r="I37" s="351"/>
      <c r="J37" s="351"/>
      <c r="K37" s="351"/>
      <c r="L37" s="351"/>
      <c r="M37" s="351"/>
      <c r="N37" s="351"/>
      <c r="O37" s="351"/>
      <c r="P37" s="351"/>
    </row>
    <row r="38" spans="3:16" x14ac:dyDescent="0.25">
      <c r="C38" s="351"/>
      <c r="D38" s="351"/>
      <c r="E38" s="351"/>
      <c r="F38" s="351"/>
      <c r="G38" s="351"/>
      <c r="H38" s="351"/>
      <c r="I38" s="351"/>
      <c r="J38" s="351"/>
      <c r="K38" s="351"/>
      <c r="L38" s="351"/>
      <c r="M38" s="351"/>
      <c r="N38" s="351"/>
      <c r="O38" s="351"/>
      <c r="P38" s="351"/>
    </row>
    <row r="39" spans="3:16" x14ac:dyDescent="0.25">
      <c r="C39" s="351"/>
      <c r="D39" s="351"/>
      <c r="E39" s="351"/>
      <c r="F39" s="351"/>
      <c r="G39" s="351"/>
      <c r="H39" s="351"/>
      <c r="I39" s="351"/>
      <c r="J39" s="351"/>
      <c r="K39" s="351"/>
      <c r="L39" s="351"/>
      <c r="M39" s="351"/>
      <c r="N39" s="351"/>
      <c r="O39" s="351"/>
      <c r="P39" s="351"/>
    </row>
    <row r="40" spans="3:16" x14ac:dyDescent="0.25">
      <c r="C40" s="351"/>
      <c r="D40" s="351"/>
      <c r="E40" s="351"/>
      <c r="F40" s="351"/>
      <c r="G40" s="351"/>
      <c r="H40" s="351"/>
      <c r="I40" s="351"/>
      <c r="J40" s="351"/>
      <c r="K40" s="351"/>
      <c r="L40" s="351"/>
      <c r="M40" s="351"/>
      <c r="N40" s="351"/>
      <c r="O40" s="351"/>
      <c r="P40" s="351"/>
    </row>
    <row r="41" spans="3:16" x14ac:dyDescent="0.25">
      <c r="C41" s="351"/>
      <c r="D41" s="351"/>
      <c r="E41" s="351"/>
      <c r="F41" s="351"/>
      <c r="G41" s="351"/>
      <c r="H41" s="351"/>
      <c r="I41" s="351"/>
      <c r="J41" s="351"/>
      <c r="K41" s="351"/>
      <c r="L41" s="351"/>
      <c r="M41" s="351"/>
      <c r="N41" s="351"/>
      <c r="O41" s="351"/>
      <c r="P41" s="351"/>
    </row>
    <row r="42" spans="3:16" x14ac:dyDescent="0.25">
      <c r="C42" s="351"/>
      <c r="D42" s="351"/>
      <c r="E42" s="351"/>
      <c r="F42" s="351"/>
      <c r="G42" s="351"/>
      <c r="H42" s="351"/>
      <c r="I42" s="351"/>
      <c r="J42" s="351"/>
      <c r="K42" s="351"/>
      <c r="L42" s="351"/>
      <c r="M42" s="351"/>
      <c r="N42" s="351"/>
      <c r="O42" s="351"/>
      <c r="P42" s="351"/>
    </row>
    <row r="43" spans="3:16" x14ac:dyDescent="0.25">
      <c r="C43" s="351"/>
      <c r="D43" s="351"/>
      <c r="E43" s="351"/>
      <c r="F43" s="351"/>
      <c r="G43" s="351"/>
      <c r="H43" s="351"/>
      <c r="I43" s="351"/>
      <c r="J43" s="351"/>
      <c r="K43" s="351"/>
      <c r="L43" s="351"/>
      <c r="M43" s="351"/>
      <c r="N43" s="351"/>
      <c r="O43" s="351"/>
      <c r="P43" s="351"/>
    </row>
    <row r="44" spans="3:16" x14ac:dyDescent="0.25">
      <c r="C44" s="351"/>
      <c r="D44" s="351"/>
      <c r="E44" s="351"/>
      <c r="F44" s="351"/>
      <c r="G44" s="351"/>
      <c r="H44" s="351"/>
      <c r="I44" s="351"/>
      <c r="J44" s="351"/>
      <c r="K44" s="351"/>
      <c r="L44" s="351"/>
      <c r="M44" s="351"/>
      <c r="N44" s="351"/>
      <c r="O44" s="351"/>
      <c r="P44" s="351"/>
    </row>
    <row r="45" spans="3:16" x14ac:dyDescent="0.25">
      <c r="C45" s="351"/>
      <c r="D45" s="351"/>
      <c r="E45" s="351"/>
      <c r="F45" s="351"/>
      <c r="G45" s="351"/>
      <c r="H45" s="351"/>
      <c r="I45" s="351"/>
      <c r="J45" s="351"/>
      <c r="K45" s="351"/>
      <c r="L45" s="351"/>
      <c r="M45" s="351"/>
      <c r="N45" s="351"/>
      <c r="O45" s="351"/>
      <c r="P45" s="351"/>
    </row>
    <row r="46" spans="3:16" x14ac:dyDescent="0.25">
      <c r="C46" s="351"/>
      <c r="D46" s="351"/>
      <c r="E46" s="351"/>
      <c r="F46" s="351"/>
      <c r="G46" s="351"/>
      <c r="H46" s="351"/>
      <c r="I46" s="351"/>
      <c r="J46" s="351"/>
      <c r="K46" s="351"/>
      <c r="L46" s="351"/>
      <c r="M46" s="351"/>
      <c r="N46" s="351"/>
      <c r="O46" s="351"/>
      <c r="P46" s="351"/>
    </row>
    <row r="47" spans="3:16" x14ac:dyDescent="0.25">
      <c r="C47" s="351"/>
      <c r="D47" s="351"/>
      <c r="E47" s="351"/>
      <c r="F47" s="351"/>
      <c r="G47" s="351"/>
      <c r="H47" s="351"/>
      <c r="I47" s="351"/>
      <c r="J47" s="351"/>
      <c r="K47" s="351"/>
      <c r="L47" s="351"/>
      <c r="M47" s="351"/>
      <c r="N47" s="351"/>
      <c r="O47" s="351"/>
      <c r="P47" s="351"/>
    </row>
    <row r="48" spans="3:16" x14ac:dyDescent="0.25">
      <c r="C48" s="343" t="s">
        <v>481</v>
      </c>
    </row>
    <row r="49" spans="2:3" x14ac:dyDescent="0.25">
      <c r="C49" s="343" t="s">
        <v>480</v>
      </c>
    </row>
    <row r="59" spans="2:3" x14ac:dyDescent="0.25">
      <c r="B59" s="137"/>
    </row>
  </sheetData>
  <sheetProtection algorithmName="SHA-512" hashValue="RFgrnLkRqeGGJWcOrvuJRszIwcNYaelOaESy7ARUR5y4E38TedfJuCoGLqJ5E9WHl6fcaVDEK79hvfqQJsit2g==" saltValue="DgM4KCRJ5bnu9OIUdKMySQ==" spinCount="100000" sheet="1" selectLockedCells="1"/>
  <mergeCells count="3">
    <mergeCell ref="F3:I6"/>
    <mergeCell ref="C11:P13"/>
    <mergeCell ref="C34:P47"/>
  </mergeCells>
  <hyperlinks>
    <hyperlink ref="C48" r:id="rId1" display="https://www.google.com/url?sa=t&amp;rct=j&amp;q=&amp;esrc=s&amp;source=web&amp;cd=&amp;cad=rja&amp;uact=8&amp;ved=2ahUKEwjXiJ-LvraRAxU4DzQIHUmoIsQQFnoECBsQAQ&amp;url=https%3A%2F%2Fsupport.microsoft.com%2Fen-us%2Foffice%2Fenable-or-disable-macros-in-microsoft-365-files-12b036fd-d140-4e74-b45e-16fed1a7e5c6&amp;usg=AOvVaw1T6VwPK1TGnZL_UOvrdxu1&amp;opi=89978449" xr:uid="{808E25D1-736B-41DE-A401-30D860E2C851}"/>
    <hyperlink ref="C49" r:id="rId2" display="https://can01.safelinks.protection.outlook.com/?url=https%3A%2F%2Fsupport.microsoft.com%2Fen-us%2Foffice%2Fenable-or-disable-activex-settings-in-office-files-f1303e08-a3f8-41c5-a17e-b0b8898743ed&amp;data=05%7C02%7Cyasmine.annabi%40nrcan-rncan.gc.ca%7C2923d215fd2643774b1208de1647fe40%7C05c95b3390ca49d5b644288b930b912b%7C0%7C0%7C638972695646325012%7CUnknown%7CTWFpbGZsb3d8eyJFbXB0eU1hcGkiOnRydWUsIlYiOiIwLjAuMDAwMCIsIlAiOiJXaW4zMiIsIkFOIjoiTWFpbCIsIldUIjoyfQ%3D%3D%7C0%7C%7C%7C&amp;sdata=HvG4DPXAMU5D67dxd9X4g8BAygI0e8qfY%2B%2Fot5LK6LI%3D&amp;reserved=0" xr:uid="{3C9DDA03-40FA-4D55-AB42-A327081D5A1E}"/>
  </hyperlinks>
  <pageMargins left="0.7" right="0.7" top="0.75" bottom="0.75" header="0.3" footer="0.3"/>
  <headerFooter>
    <oddHeader>&amp;R&amp;"Calibri"&amp;12&amp;K000000 UNCLASSIFIED - NON CLASSIFIÉ&amp;1#_x000D_</oddHeader>
  </headerFooter>
  <drawing r:id="rId3"/>
  <legacyDrawing r:id="rId4"/>
  <controls>
    <mc:AlternateContent xmlns:mc="http://schemas.openxmlformats.org/markup-compatibility/2006">
      <mc:Choice Requires="x14">
        <control shapeId="15362" r:id="rId5" name="CommandButton1">
          <controlPr defaultSize="0" autoLine="0" altText="Button to click to go to next tab" r:id="rId6">
            <anchor moveWithCells="1">
              <from>
                <xdr:col>2</xdr:col>
                <xdr:colOff>57150</xdr:colOff>
                <xdr:row>23</xdr:row>
                <xdr:rowOff>19050</xdr:rowOff>
              </from>
              <to>
                <xdr:col>4</xdr:col>
                <xdr:colOff>533400</xdr:colOff>
                <xdr:row>26</xdr:row>
                <xdr:rowOff>9525</xdr:rowOff>
              </to>
            </anchor>
          </controlPr>
        </control>
      </mc:Choice>
      <mc:Fallback>
        <control shapeId="15362" r:id="rId5" name="CommandButton1"/>
      </mc:Fallback>
    </mc:AlternateContent>
    <mc:AlternateContent xmlns:mc="http://schemas.openxmlformats.org/markup-compatibility/2006">
      <mc:Choice Requires="x14">
        <control shapeId="15361" r:id="rId7" name="Image1">
          <controlPr defaultSize="0" autoLine="0" altText="Help icon button" r:id="rId8">
            <anchor moveWithCells="1">
              <from>
                <xdr:col>4</xdr:col>
                <xdr:colOff>523875</xdr:colOff>
                <xdr:row>19</xdr:row>
                <xdr:rowOff>114300</xdr:rowOff>
              </from>
              <to>
                <xdr:col>5</xdr:col>
                <xdr:colOff>295275</xdr:colOff>
                <xdr:row>21</xdr:row>
                <xdr:rowOff>114300</xdr:rowOff>
              </to>
            </anchor>
          </controlPr>
        </control>
      </mc:Choice>
      <mc:Fallback>
        <control shapeId="15361" r:id="rId7" name="Image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7ACF0-CF9C-4206-9399-4C2FCEF0507E}">
  <sheetPr codeName="Sheet03">
    <tabColor rgb="FF92D050"/>
  </sheetPr>
  <dimension ref="A1:AE78"/>
  <sheetViews>
    <sheetView showGridLines="0" showRowColHeaders="0" tabSelected="1" topLeftCell="A8" workbookViewId="0">
      <selection activeCell="D17" sqref="D17"/>
    </sheetView>
  </sheetViews>
  <sheetFormatPr baseColWidth="10" defaultColWidth="9.140625" defaultRowHeight="15" x14ac:dyDescent="0.25"/>
  <cols>
    <col min="1" max="1" width="4.7109375" style="214" customWidth="1"/>
    <col min="2" max="2" width="62" style="137" customWidth="1"/>
    <col min="3" max="3" width="7.5703125" style="219" customWidth="1"/>
    <col min="4" max="18" width="20.7109375" customWidth="1"/>
    <col min="19" max="19" width="2.140625" customWidth="1"/>
    <col min="20" max="20" width="29.85546875" customWidth="1"/>
    <col min="21" max="21" width="29.85546875" style="7" customWidth="1"/>
    <col min="22" max="22" width="9.140625" style="7" hidden="1" customWidth="1"/>
    <col min="23" max="24" width="9.140625" style="8" hidden="1" customWidth="1"/>
    <col min="25" max="31" width="9.140625" hidden="1" customWidth="1"/>
    <col min="32" max="36" width="9.140625" customWidth="1"/>
  </cols>
  <sheetData>
    <row r="1" spans="1:24" s="137" customFormat="1" hidden="1" x14ac:dyDescent="0.25">
      <c r="A1" s="214" t="s">
        <v>11</v>
      </c>
      <c r="C1" s="215" t="s">
        <v>12</v>
      </c>
      <c r="D1" s="137" t="str">
        <f>DropDowns!M4</f>
        <v>Pneumatic control</v>
      </c>
      <c r="U1" s="216"/>
      <c r="V1" s="216"/>
      <c r="W1" s="109"/>
      <c r="X1" s="109"/>
    </row>
    <row r="2" spans="1:24" s="137" customFormat="1" hidden="1" x14ac:dyDescent="0.25">
      <c r="A2" s="214" t="s">
        <v>11</v>
      </c>
      <c r="C2" s="215" t="s">
        <v>13</v>
      </c>
      <c r="D2" s="217">
        <f>'Help icons'!E20</f>
        <v>2000</v>
      </c>
      <c r="E2" s="109" t="s">
        <v>14</v>
      </c>
      <c r="U2" s="216"/>
      <c r="V2" s="218" t="s">
        <v>15</v>
      </c>
      <c r="W2" s="109"/>
      <c r="X2" s="109"/>
    </row>
    <row r="3" spans="1:24" s="137" customFormat="1" hidden="1" x14ac:dyDescent="0.25">
      <c r="A3" s="214" t="s">
        <v>11</v>
      </c>
      <c r="C3" s="215"/>
      <c r="U3" s="216"/>
      <c r="V3" s="216"/>
      <c r="W3" s="109"/>
      <c r="X3" s="109"/>
    </row>
    <row r="4" spans="1:24" s="137" customFormat="1" hidden="1" x14ac:dyDescent="0.25">
      <c r="A4" s="214" t="s">
        <v>11</v>
      </c>
      <c r="C4" s="219"/>
      <c r="U4" s="216"/>
      <c r="V4" s="216"/>
      <c r="W4" s="109"/>
      <c r="X4" s="109"/>
    </row>
    <row r="5" spans="1:24" s="137" customFormat="1" hidden="1" x14ac:dyDescent="0.25">
      <c r="A5" s="214" t="s">
        <v>11</v>
      </c>
      <c r="C5" s="219"/>
      <c r="U5" s="216"/>
      <c r="V5" s="216"/>
      <c r="W5" s="109"/>
      <c r="X5" s="109"/>
    </row>
    <row r="6" spans="1:24" s="137" customFormat="1" hidden="1" x14ac:dyDescent="0.25">
      <c r="A6" s="214" t="s">
        <v>11</v>
      </c>
      <c r="C6" s="219"/>
      <c r="U6" s="216"/>
      <c r="V6" s="216"/>
      <c r="W6" s="109"/>
      <c r="X6" s="109"/>
    </row>
    <row r="7" spans="1:24" s="137" customFormat="1" hidden="1" x14ac:dyDescent="0.25">
      <c r="A7" s="214" t="s">
        <v>11</v>
      </c>
      <c r="C7" s="219"/>
      <c r="U7" s="216"/>
      <c r="V7" s="216"/>
      <c r="W7" s="109"/>
      <c r="X7" s="109"/>
    </row>
    <row r="8" spans="1:24" ht="50.25" customHeight="1" x14ac:dyDescent="0.25">
      <c r="A8" s="181"/>
      <c r="B8" s="353" t="s">
        <v>16</v>
      </c>
      <c r="C8" s="353"/>
    </row>
    <row r="9" spans="1:24" ht="4.5" customHeight="1" x14ac:dyDescent="0.3">
      <c r="A9" s="181"/>
      <c r="B9" s="182"/>
      <c r="C9" s="183"/>
    </row>
    <row r="10" spans="1:24" ht="15" customHeight="1" x14ac:dyDescent="0.25">
      <c r="A10" s="181"/>
      <c r="B10" s="184"/>
      <c r="C10" s="185"/>
      <c r="T10" s="5"/>
      <c r="U10" s="186"/>
      <c r="V10" s="187" t="s">
        <v>17</v>
      </c>
    </row>
    <row r="11" spans="1:24" x14ac:dyDescent="0.25">
      <c r="A11" s="181"/>
      <c r="B11" s="354" t="s">
        <v>18</v>
      </c>
      <c r="C11" s="188"/>
      <c r="D11" s="68">
        <v>16</v>
      </c>
    </row>
    <row r="12" spans="1:24" x14ac:dyDescent="0.25">
      <c r="A12" s="181"/>
      <c r="B12" s="354"/>
      <c r="C12" s="188"/>
      <c r="T12" s="6"/>
      <c r="V12" s="7" t="s">
        <v>19</v>
      </c>
    </row>
    <row r="13" spans="1:24" ht="15" customHeight="1" x14ac:dyDescent="0.25">
      <c r="A13" s="181"/>
      <c r="B13"/>
      <c r="C13"/>
      <c r="D13" s="352" t="s">
        <v>20</v>
      </c>
      <c r="E13" s="352"/>
      <c r="F13" s="352"/>
      <c r="G13" s="352"/>
      <c r="H13" s="352"/>
      <c r="I13" s="352"/>
      <c r="J13" s="352"/>
      <c r="K13" s="352"/>
      <c r="L13" s="352"/>
      <c r="M13" s="352"/>
      <c r="N13" s="352"/>
      <c r="O13" s="352"/>
      <c r="P13" s="352"/>
      <c r="Q13" s="352"/>
      <c r="R13" s="352"/>
    </row>
    <row r="14" spans="1:24" ht="15" customHeight="1" x14ac:dyDescent="0.25">
      <c r="A14" s="181"/>
      <c r="B14" s="1"/>
      <c r="C14" s="189"/>
      <c r="D14" s="190">
        <v>1</v>
      </c>
      <c r="E14" s="190">
        <v>2</v>
      </c>
      <c r="F14" s="190">
        <v>3</v>
      </c>
      <c r="G14" s="190">
        <v>4</v>
      </c>
      <c r="H14" s="190">
        <v>5</v>
      </c>
      <c r="I14" s="190">
        <v>6</v>
      </c>
      <c r="J14" s="190">
        <v>7</v>
      </c>
      <c r="K14" s="190">
        <v>8</v>
      </c>
      <c r="L14" s="190">
        <v>9</v>
      </c>
      <c r="M14" s="190">
        <v>10</v>
      </c>
      <c r="N14" s="190">
        <v>11</v>
      </c>
      <c r="O14" s="190">
        <v>12</v>
      </c>
      <c r="P14" s="190">
        <v>13</v>
      </c>
      <c r="Q14" s="190">
        <v>14</v>
      </c>
      <c r="R14" s="190">
        <v>15</v>
      </c>
    </row>
    <row r="15" spans="1:24" ht="6.75" customHeight="1" x14ac:dyDescent="0.25">
      <c r="A15" s="181"/>
      <c r="B15" s="1"/>
      <c r="C15" s="189"/>
      <c r="D15" s="2"/>
      <c r="E15" s="2"/>
      <c r="F15" s="2"/>
      <c r="G15" s="2"/>
      <c r="H15" s="2"/>
      <c r="I15" s="2"/>
      <c r="J15" s="2"/>
      <c r="K15" s="2"/>
      <c r="L15" s="2"/>
      <c r="M15" s="2"/>
      <c r="N15" s="2"/>
      <c r="O15" s="2"/>
      <c r="P15" s="2"/>
      <c r="Q15" s="2"/>
      <c r="R15" s="2"/>
    </row>
    <row r="16" spans="1:24" ht="17.25" customHeight="1" thickBot="1" x14ac:dyDescent="0.35">
      <c r="A16" s="181"/>
      <c r="B16" s="191" t="s">
        <v>21</v>
      </c>
      <c r="C16" s="192"/>
      <c r="D16" s="193"/>
      <c r="E16" s="193"/>
      <c r="F16" s="193"/>
      <c r="G16" s="193"/>
      <c r="H16" s="193"/>
      <c r="I16" s="193"/>
      <c r="J16" s="193"/>
      <c r="K16" s="193"/>
      <c r="L16" s="193"/>
      <c r="M16" s="193"/>
      <c r="N16" s="193"/>
      <c r="O16" s="193"/>
      <c r="P16" s="193"/>
      <c r="Q16" s="193"/>
      <c r="R16" s="193"/>
    </row>
    <row r="17" spans="1:24" s="16" customFormat="1" ht="50.1" customHeight="1" x14ac:dyDescent="0.25">
      <c r="A17" s="234">
        <v>1</v>
      </c>
      <c r="B17" s="194" t="s">
        <v>22</v>
      </c>
      <c r="C17" s="195"/>
      <c r="D17" s="139"/>
      <c r="E17" s="139"/>
      <c r="F17" s="139"/>
      <c r="G17" s="139"/>
      <c r="H17" s="139"/>
      <c r="I17" s="140"/>
      <c r="J17" s="140"/>
      <c r="K17" s="140"/>
      <c r="L17" s="140"/>
      <c r="M17" s="140"/>
      <c r="N17" s="140"/>
      <c r="O17" s="140"/>
      <c r="P17" s="140"/>
      <c r="Q17" s="140"/>
      <c r="R17" s="140"/>
      <c r="U17" s="196"/>
      <c r="V17" s="196"/>
      <c r="W17" s="9"/>
      <c r="X17" s="9"/>
    </row>
    <row r="18" spans="1:24" s="16" customFormat="1" ht="50.1" customHeight="1" x14ac:dyDescent="0.25">
      <c r="A18" s="234">
        <v>2</v>
      </c>
      <c r="B18" s="194" t="s">
        <v>23</v>
      </c>
      <c r="C18" s="195"/>
      <c r="D18" s="69"/>
      <c r="E18" s="69"/>
      <c r="F18" s="69"/>
      <c r="G18" s="69"/>
      <c r="H18" s="69"/>
      <c r="I18" s="69"/>
      <c r="J18" s="69"/>
      <c r="K18" s="69"/>
      <c r="L18" s="69"/>
      <c r="M18" s="69"/>
      <c r="N18" s="69"/>
      <c r="O18" s="69"/>
      <c r="P18" s="69"/>
      <c r="Q18" s="69"/>
      <c r="R18" s="69"/>
      <c r="U18" s="196"/>
      <c r="V18" s="196" t="s">
        <v>24</v>
      </c>
      <c r="W18" s="9"/>
      <c r="X18" s="9"/>
    </row>
    <row r="19" spans="1:24" s="16" customFormat="1" ht="50.1" customHeight="1" x14ac:dyDescent="0.25">
      <c r="A19" s="234">
        <v>3</v>
      </c>
      <c r="B19" s="194" t="s">
        <v>25</v>
      </c>
      <c r="C19" s="195"/>
      <c r="D19" s="180"/>
      <c r="E19" s="180"/>
      <c r="F19" s="180"/>
      <c r="G19" s="180"/>
      <c r="H19" s="180"/>
      <c r="I19" s="180"/>
      <c r="J19" s="180"/>
      <c r="K19" s="180"/>
      <c r="L19" s="180"/>
      <c r="M19" s="180"/>
      <c r="N19" s="180"/>
      <c r="O19" s="180"/>
      <c r="P19" s="180"/>
      <c r="Q19" s="180"/>
      <c r="R19" s="180"/>
      <c r="U19" s="196"/>
      <c r="V19" s="196"/>
      <c r="W19" s="9"/>
      <c r="X19" s="9"/>
    </row>
    <row r="20" spans="1:24" s="16" customFormat="1" ht="50.1" customHeight="1" x14ac:dyDescent="0.25">
      <c r="A20" s="234">
        <v>4</v>
      </c>
      <c r="B20" s="201" t="s">
        <v>26</v>
      </c>
      <c r="C20" s="195"/>
      <c r="D20" s="71"/>
      <c r="E20" s="71"/>
      <c r="F20" s="71"/>
      <c r="G20" s="71"/>
      <c r="H20" s="71"/>
      <c r="I20" s="71"/>
      <c r="J20" s="71"/>
      <c r="K20" s="71"/>
      <c r="L20" s="71"/>
      <c r="M20" s="71"/>
      <c r="N20" s="71"/>
      <c r="O20" s="71"/>
      <c r="P20" s="71"/>
      <c r="Q20" s="71"/>
      <c r="R20" s="71"/>
      <c r="U20" s="196"/>
      <c r="V20" s="196"/>
      <c r="W20" s="9"/>
      <c r="X20" s="9"/>
    </row>
    <row r="21" spans="1:24" ht="6.75" customHeight="1" x14ac:dyDescent="0.25">
      <c r="A21" s="181"/>
      <c r="B21" s="1"/>
      <c r="C21" s="197"/>
      <c r="D21" s="198"/>
      <c r="E21" s="198"/>
      <c r="F21" s="198"/>
      <c r="G21" s="198"/>
      <c r="H21" s="198"/>
      <c r="I21" s="199"/>
      <c r="J21" s="198"/>
      <c r="K21" s="198"/>
      <c r="L21" s="198"/>
      <c r="M21" s="198"/>
      <c r="N21" s="198"/>
      <c r="O21" s="198"/>
      <c r="P21" s="198"/>
      <c r="Q21" s="198"/>
      <c r="R21" s="198"/>
    </row>
    <row r="22" spans="1:24" ht="18.75" thickBot="1" x14ac:dyDescent="0.3">
      <c r="A22" s="181"/>
      <c r="B22" s="191" t="s">
        <v>27</v>
      </c>
      <c r="C22" s="200"/>
      <c r="D22" s="193"/>
      <c r="E22" s="193"/>
      <c r="F22" s="193"/>
      <c r="G22" s="193"/>
      <c r="H22" s="193"/>
      <c r="I22" s="193"/>
      <c r="J22" s="193"/>
      <c r="K22" s="193"/>
      <c r="L22" s="193"/>
      <c r="M22" s="193"/>
      <c r="N22" s="193"/>
      <c r="O22" s="193"/>
      <c r="P22" s="193"/>
      <c r="Q22" s="193"/>
      <c r="R22" s="193"/>
    </row>
    <row r="23" spans="1:24" s="16" customFormat="1" ht="50.1" customHeight="1" x14ac:dyDescent="0.25">
      <c r="A23" s="234">
        <v>5</v>
      </c>
      <c r="B23" s="201" t="s">
        <v>28</v>
      </c>
      <c r="C23" s="195"/>
      <c r="D23" s="72"/>
      <c r="E23" s="72"/>
      <c r="F23" s="73"/>
      <c r="G23" s="73"/>
      <c r="H23" s="73"/>
      <c r="I23" s="74"/>
      <c r="J23" s="74"/>
      <c r="K23" s="74"/>
      <c r="L23" s="74"/>
      <c r="M23" s="74"/>
      <c r="N23" s="74"/>
      <c r="O23" s="74"/>
      <c r="P23" s="74"/>
      <c r="Q23" s="74"/>
      <c r="R23" s="74"/>
      <c r="T23" s="56"/>
      <c r="U23" s="196"/>
      <c r="V23" s="196"/>
      <c r="W23" s="9"/>
      <c r="X23" s="9"/>
    </row>
    <row r="24" spans="1:24" s="16" customFormat="1" ht="50.1" customHeight="1" x14ac:dyDescent="0.25">
      <c r="A24" s="234">
        <v>6</v>
      </c>
      <c r="B24" s="201" t="s">
        <v>29</v>
      </c>
      <c r="C24" s="195"/>
      <c r="D24" s="69"/>
      <c r="E24" s="69"/>
      <c r="F24" s="75"/>
      <c r="G24" s="75"/>
      <c r="H24" s="75"/>
      <c r="I24" s="75"/>
      <c r="J24" s="75"/>
      <c r="K24" s="75"/>
      <c r="L24" s="75"/>
      <c r="M24" s="75"/>
      <c r="N24" s="75"/>
      <c r="O24" s="75"/>
      <c r="P24" s="75"/>
      <c r="Q24" s="75"/>
      <c r="R24" s="75"/>
      <c r="U24" s="196"/>
      <c r="V24" s="196"/>
      <c r="W24" s="9"/>
      <c r="X24" s="9"/>
    </row>
    <row r="25" spans="1:24" s="16" customFormat="1" ht="50.1" customHeight="1" x14ac:dyDescent="0.25">
      <c r="A25" s="234">
        <v>7</v>
      </c>
      <c r="B25" s="201" t="s">
        <v>30</v>
      </c>
      <c r="C25" s="195"/>
      <c r="D25" s="69"/>
      <c r="E25" s="69"/>
      <c r="F25" s="75"/>
      <c r="G25" s="75"/>
      <c r="H25" s="75"/>
      <c r="I25" s="75"/>
      <c r="J25" s="75"/>
      <c r="K25" s="75"/>
      <c r="L25" s="75"/>
      <c r="M25" s="75"/>
      <c r="N25" s="75"/>
      <c r="O25" s="75"/>
      <c r="P25" s="75"/>
      <c r="Q25" s="75"/>
      <c r="R25" s="75"/>
      <c r="U25" s="196"/>
      <c r="V25" s="196"/>
      <c r="W25" s="9"/>
      <c r="X25" s="9"/>
    </row>
    <row r="26" spans="1:24" s="16" customFormat="1" ht="50.1" customHeight="1" x14ac:dyDescent="0.25">
      <c r="A26" s="234">
        <v>8</v>
      </c>
      <c r="B26" s="201" t="s">
        <v>31</v>
      </c>
      <c r="C26" s="195"/>
      <c r="D26" s="69"/>
      <c r="E26" s="69"/>
      <c r="F26" s="75"/>
      <c r="G26" s="75"/>
      <c r="H26" s="75"/>
      <c r="I26" s="75"/>
      <c r="J26" s="75"/>
      <c r="K26" s="75"/>
      <c r="L26" s="75"/>
      <c r="M26" s="75"/>
      <c r="N26" s="75"/>
      <c r="O26" s="75"/>
      <c r="P26" s="75"/>
      <c r="Q26" s="75"/>
      <c r="R26" s="75"/>
      <c r="U26" s="196"/>
      <c r="V26" s="196" t="s">
        <v>32</v>
      </c>
      <c r="W26" s="9"/>
      <c r="X26" s="9"/>
    </row>
    <row r="27" spans="1:24" s="16" customFormat="1" ht="50.1" customHeight="1" x14ac:dyDescent="0.25">
      <c r="A27" s="234">
        <v>9</v>
      </c>
      <c r="B27" s="201" t="s">
        <v>33</v>
      </c>
      <c r="C27" s="195"/>
      <c r="D27" s="69"/>
      <c r="E27" s="69"/>
      <c r="F27" s="75"/>
      <c r="G27" s="75"/>
      <c r="H27" s="75"/>
      <c r="I27" s="75"/>
      <c r="J27" s="75"/>
      <c r="K27" s="75"/>
      <c r="L27" s="75"/>
      <c r="M27" s="75"/>
      <c r="N27" s="75"/>
      <c r="O27" s="75"/>
      <c r="P27" s="75"/>
      <c r="Q27" s="75"/>
      <c r="R27" s="75"/>
      <c r="U27" s="196"/>
      <c r="V27" s="196"/>
      <c r="W27" s="9"/>
      <c r="X27" s="9"/>
    </row>
    <row r="28" spans="1:24" s="16" customFormat="1" ht="50.1" customHeight="1" x14ac:dyDescent="0.25">
      <c r="A28" s="234">
        <v>10</v>
      </c>
      <c r="B28" s="201" t="s">
        <v>34</v>
      </c>
      <c r="C28" s="195"/>
      <c r="D28" s="69"/>
      <c r="E28" s="69"/>
      <c r="F28" s="75"/>
      <c r="G28" s="75"/>
      <c r="H28" s="75"/>
      <c r="I28" s="75"/>
      <c r="J28" s="75"/>
      <c r="K28" s="75"/>
      <c r="L28" s="75"/>
      <c r="M28" s="75"/>
      <c r="N28" s="75"/>
      <c r="O28" s="75"/>
      <c r="P28" s="75"/>
      <c r="Q28" s="75"/>
      <c r="R28" s="75"/>
      <c r="U28" s="196"/>
      <c r="V28" s="196"/>
      <c r="W28" s="9"/>
      <c r="X28" s="9"/>
    </row>
    <row r="29" spans="1:24" s="16" customFormat="1" ht="50.1" customHeight="1" x14ac:dyDescent="0.25">
      <c r="A29" s="234">
        <v>11</v>
      </c>
      <c r="B29" s="201" t="s">
        <v>35</v>
      </c>
      <c r="C29" s="195"/>
      <c r="D29" s="69"/>
      <c r="E29" s="69"/>
      <c r="F29" s="75"/>
      <c r="G29" s="75"/>
      <c r="H29" s="75"/>
      <c r="I29" s="75"/>
      <c r="J29" s="75"/>
      <c r="K29" s="75"/>
      <c r="L29" s="75"/>
      <c r="M29" s="75"/>
      <c r="N29" s="75"/>
      <c r="O29" s="75"/>
      <c r="P29" s="75"/>
      <c r="Q29" s="75"/>
      <c r="R29" s="75"/>
      <c r="U29" s="196"/>
      <c r="V29" s="196"/>
      <c r="W29" s="9"/>
      <c r="X29" s="9"/>
    </row>
    <row r="30" spans="1:24" ht="5.25" customHeight="1" x14ac:dyDescent="0.25">
      <c r="A30" s="181"/>
      <c r="B30" s="1"/>
      <c r="C30" s="197"/>
      <c r="D30" s="198"/>
      <c r="E30" s="198"/>
      <c r="F30" s="198"/>
      <c r="G30" s="198"/>
      <c r="H30" s="198"/>
      <c r="I30" s="198"/>
      <c r="J30" s="198"/>
      <c r="K30" s="198"/>
      <c r="L30" s="198"/>
      <c r="M30" s="198"/>
      <c r="N30" s="198"/>
      <c r="O30" s="198"/>
      <c r="P30" s="198"/>
      <c r="Q30" s="198"/>
      <c r="R30" s="198"/>
    </row>
    <row r="31" spans="1:24" ht="18.75" thickBot="1" x14ac:dyDescent="0.3">
      <c r="A31" s="181"/>
      <c r="B31" s="191" t="s">
        <v>36</v>
      </c>
      <c r="C31" s="200"/>
      <c r="D31" s="193"/>
      <c r="E31" s="193"/>
      <c r="F31" s="193"/>
      <c r="G31" s="193"/>
      <c r="H31" s="193"/>
      <c r="I31" s="193"/>
      <c r="J31" s="193"/>
      <c r="K31" s="193"/>
      <c r="L31" s="193"/>
      <c r="M31" s="193"/>
      <c r="N31" s="193"/>
      <c r="O31" s="193"/>
      <c r="P31" s="193"/>
      <c r="Q31" s="193"/>
      <c r="R31" s="193"/>
    </row>
    <row r="32" spans="1:24" s="16" customFormat="1" ht="50.1" customHeight="1" x14ac:dyDescent="0.25">
      <c r="A32" s="234">
        <v>12</v>
      </c>
      <c r="B32" s="201" t="s">
        <v>37</v>
      </c>
      <c r="C32" s="195"/>
      <c r="D32" s="76"/>
      <c r="E32" s="76"/>
      <c r="F32" s="76"/>
      <c r="G32" s="76"/>
      <c r="H32" s="76"/>
      <c r="I32" s="69"/>
      <c r="J32" s="69"/>
      <c r="K32" s="75"/>
      <c r="L32" s="69"/>
      <c r="M32" s="69"/>
      <c r="N32" s="69"/>
      <c r="O32" s="69"/>
      <c r="P32" s="69"/>
      <c r="Q32" s="69"/>
      <c r="R32" s="69"/>
      <c r="U32" s="196"/>
      <c r="V32" s="196" t="s">
        <v>38</v>
      </c>
      <c r="W32" s="9"/>
      <c r="X32" s="9"/>
    </row>
    <row r="33" spans="1:24" s="16" customFormat="1" ht="50.1" customHeight="1" x14ac:dyDescent="0.25">
      <c r="A33" s="234">
        <v>13</v>
      </c>
      <c r="B33" s="201" t="s">
        <v>39</v>
      </c>
      <c r="C33" s="195"/>
      <c r="D33" s="69"/>
      <c r="E33" s="69"/>
      <c r="F33" s="69"/>
      <c r="G33" s="69"/>
      <c r="H33" s="69"/>
      <c r="I33" s="69"/>
      <c r="J33" s="69"/>
      <c r="K33" s="75"/>
      <c r="L33" s="69"/>
      <c r="M33" s="69"/>
      <c r="N33" s="69"/>
      <c r="O33" s="69"/>
      <c r="P33" s="69"/>
      <c r="Q33" s="69"/>
      <c r="R33" s="69"/>
      <c r="U33" s="196"/>
      <c r="V33" s="196"/>
      <c r="W33" s="9"/>
      <c r="X33" s="9"/>
    </row>
    <row r="34" spans="1:24" s="16" customFormat="1" ht="50.1" customHeight="1" x14ac:dyDescent="0.25">
      <c r="A34" s="234">
        <v>14</v>
      </c>
      <c r="B34" s="201" t="s">
        <v>40</v>
      </c>
      <c r="C34" s="195"/>
      <c r="D34" s="69"/>
      <c r="E34" s="69"/>
      <c r="F34" s="69"/>
      <c r="G34" s="69"/>
      <c r="H34" s="69"/>
      <c r="I34" s="69"/>
      <c r="J34" s="69"/>
      <c r="K34" s="75"/>
      <c r="L34" s="69"/>
      <c r="M34" s="69"/>
      <c r="N34" s="69"/>
      <c r="O34" s="69"/>
      <c r="P34" s="69"/>
      <c r="Q34" s="69"/>
      <c r="R34" s="69"/>
      <c r="U34" s="196"/>
      <c r="V34" s="196" t="s">
        <v>41</v>
      </c>
      <c r="W34" s="9"/>
      <c r="X34" s="9"/>
    </row>
    <row r="35" spans="1:24" s="16" customFormat="1" ht="50.1" customHeight="1" x14ac:dyDescent="0.25">
      <c r="A35" s="234">
        <v>15</v>
      </c>
      <c r="B35" s="201" t="s">
        <v>42</v>
      </c>
      <c r="C35" s="195"/>
      <c r="D35" s="69"/>
      <c r="E35" s="69"/>
      <c r="F35" s="69"/>
      <c r="G35" s="69"/>
      <c r="H35" s="69"/>
      <c r="I35" s="69"/>
      <c r="J35" s="69"/>
      <c r="K35" s="75"/>
      <c r="L35" s="69"/>
      <c r="M35" s="69"/>
      <c r="N35" s="69"/>
      <c r="O35" s="69"/>
      <c r="P35" s="69"/>
      <c r="Q35" s="69"/>
      <c r="R35" s="69"/>
      <c r="U35" s="196"/>
      <c r="V35" s="196"/>
      <c r="W35" s="9"/>
      <c r="X35" s="9"/>
    </row>
    <row r="36" spans="1:24" ht="6" customHeight="1" x14ac:dyDescent="0.25">
      <c r="A36" s="181"/>
      <c r="B36" s="1"/>
      <c r="C36" s="197"/>
      <c r="D36" s="2"/>
      <c r="E36" s="2"/>
      <c r="F36" s="2"/>
      <c r="G36" s="2"/>
      <c r="H36" s="2"/>
      <c r="I36" s="2"/>
      <c r="J36" s="2"/>
      <c r="K36" s="2"/>
      <c r="L36" s="2"/>
      <c r="M36" s="2"/>
      <c r="N36" s="2"/>
      <c r="O36" s="2"/>
      <c r="P36" s="2"/>
      <c r="Q36" s="2"/>
      <c r="R36" s="2"/>
    </row>
    <row r="37" spans="1:24" ht="18.75" thickBot="1" x14ac:dyDescent="0.3">
      <c r="A37" s="181"/>
      <c r="B37" s="191" t="s">
        <v>43</v>
      </c>
      <c r="C37" s="200"/>
      <c r="D37" s="193"/>
      <c r="E37" s="193"/>
      <c r="F37" s="193"/>
      <c r="G37" s="193"/>
      <c r="H37" s="193"/>
      <c r="I37" s="193"/>
      <c r="J37" s="193"/>
      <c r="K37" s="193"/>
      <c r="L37" s="193"/>
      <c r="M37" s="193"/>
      <c r="N37" s="193"/>
      <c r="O37" s="193"/>
      <c r="P37" s="193"/>
      <c r="Q37" s="193"/>
      <c r="R37" s="193"/>
      <c r="T37" s="4"/>
    </row>
    <row r="38" spans="1:24" s="16" customFormat="1" ht="50.1" customHeight="1" x14ac:dyDescent="0.25">
      <c r="A38" s="234">
        <v>16</v>
      </c>
      <c r="B38" s="201" t="s">
        <v>44</v>
      </c>
      <c r="C38" s="195"/>
      <c r="D38" s="76"/>
      <c r="E38" s="76"/>
      <c r="F38" s="76"/>
      <c r="G38" s="76"/>
      <c r="H38" s="76"/>
      <c r="I38" s="69"/>
      <c r="J38" s="69"/>
      <c r="K38" s="75"/>
      <c r="L38" s="69"/>
      <c r="M38" s="69"/>
      <c r="N38" s="69"/>
      <c r="O38" s="69"/>
      <c r="P38" s="69"/>
      <c r="Q38" s="69"/>
      <c r="R38" s="69"/>
      <c r="U38" s="196"/>
      <c r="V38" s="196"/>
      <c r="W38" s="9"/>
      <c r="X38" s="9"/>
    </row>
    <row r="39" spans="1:24" s="16" customFormat="1" ht="50.1" customHeight="1" x14ac:dyDescent="0.25">
      <c r="A39" s="234">
        <v>17</v>
      </c>
      <c r="B39" s="201" t="s">
        <v>45</v>
      </c>
      <c r="C39" s="195"/>
      <c r="D39" s="141"/>
      <c r="E39" s="141"/>
      <c r="F39" s="141"/>
      <c r="G39" s="141"/>
      <c r="H39" s="141"/>
      <c r="I39" s="70"/>
      <c r="J39" s="70"/>
      <c r="K39" s="142"/>
      <c r="L39" s="70"/>
      <c r="M39" s="70"/>
      <c r="N39" s="70"/>
      <c r="O39" s="70"/>
      <c r="P39" s="70"/>
      <c r="Q39" s="70"/>
      <c r="R39" s="70"/>
      <c r="U39" s="196"/>
      <c r="V39" s="196"/>
      <c r="W39" s="9"/>
      <c r="X39" s="9"/>
    </row>
    <row r="40" spans="1:24" s="16" customFormat="1" ht="50.1" customHeight="1" x14ac:dyDescent="0.25">
      <c r="A40" s="234">
        <v>18</v>
      </c>
      <c r="B40" s="194" t="s">
        <v>46</v>
      </c>
      <c r="C40" s="195"/>
      <c r="D40" s="69"/>
      <c r="E40" s="69"/>
      <c r="F40" s="69"/>
      <c r="G40" s="69"/>
      <c r="H40" s="69"/>
      <c r="I40" s="69"/>
      <c r="J40" s="69"/>
      <c r="K40" s="75"/>
      <c r="L40" s="69"/>
      <c r="M40" s="69"/>
      <c r="N40" s="69"/>
      <c r="O40" s="69"/>
      <c r="P40" s="69"/>
      <c r="Q40" s="69"/>
      <c r="R40" s="69"/>
      <c r="U40" s="196"/>
      <c r="V40" s="196"/>
      <c r="W40" s="9"/>
      <c r="X40" s="9"/>
    </row>
    <row r="41" spans="1:24" s="16" customFormat="1" ht="50.1" customHeight="1" x14ac:dyDescent="0.25">
      <c r="A41" s="234">
        <v>19</v>
      </c>
      <c r="B41" s="194" t="s">
        <v>47</v>
      </c>
      <c r="C41" s="195"/>
      <c r="D41" s="69"/>
      <c r="E41" s="69"/>
      <c r="F41" s="69"/>
      <c r="G41" s="69"/>
      <c r="H41" s="69"/>
      <c r="I41" s="69"/>
      <c r="J41" s="69"/>
      <c r="K41" s="75"/>
      <c r="L41" s="69"/>
      <c r="M41" s="69"/>
      <c r="N41" s="69"/>
      <c r="O41" s="69"/>
      <c r="P41" s="69"/>
      <c r="Q41" s="69"/>
      <c r="R41" s="69"/>
      <c r="U41" s="196"/>
      <c r="V41" s="196"/>
      <c r="W41" s="9"/>
      <c r="X41" s="9"/>
    </row>
    <row r="42" spans="1:24" s="16" customFormat="1" ht="50.1" customHeight="1" x14ac:dyDescent="0.25">
      <c r="A42" s="234">
        <v>20</v>
      </c>
      <c r="B42" s="201" t="s">
        <v>48</v>
      </c>
      <c r="C42" s="195"/>
      <c r="D42" s="70"/>
      <c r="E42"/>
      <c r="F42"/>
      <c r="G42"/>
      <c r="H42"/>
      <c r="I42"/>
      <c r="J42"/>
      <c r="K42"/>
      <c r="L42"/>
      <c r="M42"/>
      <c r="N42"/>
      <c r="O42"/>
      <c r="P42"/>
      <c r="Q42"/>
      <c r="R42"/>
      <c r="U42" s="196"/>
      <c r="V42" s="196" t="s">
        <v>49</v>
      </c>
      <c r="W42" s="9"/>
      <c r="X42" s="9"/>
    </row>
    <row r="43" spans="1:24" x14ac:dyDescent="0.25">
      <c r="A43" s="181"/>
      <c r="B43"/>
      <c r="C43" s="188"/>
    </row>
    <row r="51" spans="2:22" ht="8.25" customHeight="1" x14ac:dyDescent="0.25">
      <c r="B51" s="220"/>
      <c r="C51" s="221"/>
      <c r="D51" s="2"/>
      <c r="E51" s="2"/>
      <c r="F51" s="2"/>
      <c r="G51" s="2"/>
      <c r="H51" s="2"/>
      <c r="I51" s="2"/>
      <c r="J51" s="2"/>
      <c r="K51" s="2"/>
      <c r="L51" s="2"/>
      <c r="M51" s="2"/>
      <c r="N51" s="2"/>
      <c r="O51" s="2"/>
      <c r="P51" s="2"/>
      <c r="Q51" s="2"/>
      <c r="R51" s="2"/>
    </row>
    <row r="52" spans="2:22" ht="18.75" hidden="1" x14ac:dyDescent="0.3">
      <c r="B52" s="222"/>
      <c r="C52" s="222" t="s">
        <v>50</v>
      </c>
      <c r="D52" s="202"/>
      <c r="E52" s="202"/>
      <c r="F52" s="202"/>
      <c r="G52" s="202"/>
      <c r="H52" s="202"/>
      <c r="I52" s="202"/>
      <c r="J52" s="202"/>
      <c r="K52" s="202"/>
      <c r="L52" s="202"/>
      <c r="M52" s="202"/>
      <c r="N52" s="202"/>
      <c r="O52" s="202"/>
      <c r="P52" s="202"/>
      <c r="Q52" s="202"/>
      <c r="R52" s="202"/>
    </row>
    <row r="53" spans="2:22" hidden="1" x14ac:dyDescent="0.25">
      <c r="B53" s="220" t="s">
        <v>51</v>
      </c>
      <c r="C53" s="221"/>
      <c r="D53" s="203" t="s">
        <v>52</v>
      </c>
      <c r="E53" s="203" t="s">
        <v>53</v>
      </c>
      <c r="F53" s="203"/>
      <c r="G53" s="203"/>
      <c r="H53" s="203"/>
      <c r="I53" s="203"/>
      <c r="J53" s="203"/>
      <c r="K53" s="203"/>
      <c r="L53" s="203"/>
      <c r="M53" s="203"/>
      <c r="N53" s="203"/>
      <c r="O53" s="203"/>
      <c r="P53" s="203"/>
      <c r="Q53" s="203"/>
      <c r="R53" s="203"/>
      <c r="V53" s="204" t="s">
        <v>54</v>
      </c>
    </row>
    <row r="54" spans="2:22" hidden="1" x14ac:dyDescent="0.25">
      <c r="B54" s="220" t="s">
        <v>55</v>
      </c>
      <c r="C54" s="221"/>
      <c r="D54" s="203" t="s">
        <v>53</v>
      </c>
      <c r="E54" s="203" t="s">
        <v>53</v>
      </c>
      <c r="F54" s="203"/>
      <c r="G54" s="203"/>
      <c r="H54" s="203"/>
      <c r="I54" s="205"/>
      <c r="J54" s="205"/>
      <c r="K54" s="205"/>
      <c r="L54" s="205"/>
      <c r="M54" s="205"/>
      <c r="N54" s="205"/>
      <c r="O54" s="205"/>
      <c r="P54" s="205"/>
      <c r="Q54" s="205"/>
      <c r="R54" s="205"/>
      <c r="V54" s="7" t="s">
        <v>56</v>
      </c>
    </row>
    <row r="55" spans="2:22" hidden="1" x14ac:dyDescent="0.25">
      <c r="B55" s="220" t="s">
        <v>57</v>
      </c>
      <c r="C55" s="221"/>
      <c r="D55" s="203"/>
      <c r="E55" s="203"/>
      <c r="F55" s="203"/>
      <c r="G55" s="203"/>
      <c r="H55" s="203"/>
      <c r="I55" s="205"/>
      <c r="J55" s="205"/>
      <c r="K55" s="205"/>
      <c r="L55" s="205"/>
      <c r="M55" s="205"/>
      <c r="N55" s="205"/>
      <c r="O55" s="205"/>
      <c r="P55" s="205"/>
      <c r="Q55" s="205"/>
      <c r="R55" s="205"/>
      <c r="V55" s="7" t="s">
        <v>58</v>
      </c>
    </row>
    <row r="56" spans="2:22" hidden="1" x14ac:dyDescent="0.25">
      <c r="B56" s="220" t="s">
        <v>59</v>
      </c>
      <c r="C56" s="221"/>
      <c r="D56" s="206"/>
      <c r="E56" s="206"/>
      <c r="F56" s="206"/>
      <c r="G56" s="206"/>
      <c r="H56" s="206"/>
      <c r="I56" s="206"/>
      <c r="J56" s="206"/>
      <c r="K56" s="206"/>
      <c r="L56" s="206"/>
      <c r="M56" s="206"/>
      <c r="N56" s="206"/>
      <c r="O56" s="206"/>
      <c r="P56" s="206"/>
      <c r="Q56" s="206"/>
      <c r="R56" s="206"/>
      <c r="V56" s="7" t="s">
        <v>60</v>
      </c>
    </row>
    <row r="57" spans="2:22" hidden="1" x14ac:dyDescent="0.25">
      <c r="B57" s="220" t="s">
        <v>61</v>
      </c>
      <c r="C57" s="221"/>
      <c r="D57" s="207">
        <v>200000</v>
      </c>
      <c r="E57" s="207">
        <v>500000</v>
      </c>
      <c r="F57" s="207"/>
      <c r="G57" s="207"/>
      <c r="H57" s="207"/>
      <c r="I57" s="207"/>
      <c r="J57" s="207"/>
      <c r="K57" s="207"/>
      <c r="L57" s="207"/>
      <c r="M57" s="207"/>
      <c r="N57" s="207"/>
      <c r="O57" s="207"/>
      <c r="P57" s="207"/>
      <c r="Q57" s="207"/>
      <c r="R57" s="207"/>
      <c r="T57" t="s">
        <v>62</v>
      </c>
      <c r="V57" s="7" t="s">
        <v>63</v>
      </c>
    </row>
    <row r="58" spans="2:22" hidden="1" x14ac:dyDescent="0.25">
      <c r="B58" s="220" t="s">
        <v>64</v>
      </c>
      <c r="C58" s="221"/>
      <c r="D58" s="207">
        <v>350</v>
      </c>
      <c r="E58" s="207">
        <v>50</v>
      </c>
      <c r="F58" s="207"/>
      <c r="G58" s="207"/>
      <c r="H58" s="207"/>
      <c r="I58" s="207"/>
      <c r="J58" s="207"/>
      <c r="K58" s="207"/>
      <c r="L58" s="207"/>
      <c r="M58" s="207"/>
      <c r="N58" s="207"/>
      <c r="O58" s="207"/>
      <c r="P58" s="207"/>
      <c r="Q58" s="207"/>
      <c r="R58" s="207"/>
      <c r="T58" t="s">
        <v>62</v>
      </c>
    </row>
    <row r="59" spans="2:22" hidden="1" x14ac:dyDescent="0.25">
      <c r="B59" s="220" t="s">
        <v>65</v>
      </c>
      <c r="C59" s="221"/>
      <c r="D59" s="207" t="s">
        <v>66</v>
      </c>
      <c r="E59" s="207" t="s">
        <v>67</v>
      </c>
      <c r="F59" s="207"/>
      <c r="G59" s="207"/>
      <c r="H59" s="207"/>
      <c r="I59" s="207"/>
      <c r="J59" s="207"/>
      <c r="K59" s="207"/>
      <c r="L59" s="207"/>
      <c r="M59" s="207"/>
      <c r="N59" s="207"/>
      <c r="O59" s="207"/>
      <c r="P59" s="207"/>
      <c r="Q59" s="207"/>
      <c r="R59" s="207"/>
      <c r="V59" s="7" t="s">
        <v>68</v>
      </c>
    </row>
    <row r="60" spans="2:22" hidden="1" x14ac:dyDescent="0.25">
      <c r="B60" s="220" t="s">
        <v>69</v>
      </c>
      <c r="C60" s="221"/>
      <c r="D60" s="208">
        <f>D57*0.1+D58*14</f>
        <v>24900</v>
      </c>
      <c r="E60" s="208">
        <f>E57*0.1+E58*14</f>
        <v>50700</v>
      </c>
      <c r="F60" s="208"/>
      <c r="G60" s="208"/>
      <c r="H60" s="208"/>
      <c r="I60" s="208"/>
      <c r="J60" s="208"/>
      <c r="K60" s="208"/>
      <c r="L60" s="208"/>
      <c r="M60" s="208"/>
      <c r="N60" s="208"/>
      <c r="O60" s="208"/>
      <c r="P60" s="208"/>
      <c r="Q60" s="208"/>
      <c r="R60" s="208"/>
      <c r="T60" t="s">
        <v>62</v>
      </c>
      <c r="V60" s="7" t="s">
        <v>70</v>
      </c>
    </row>
    <row r="61" spans="2:22" hidden="1" x14ac:dyDescent="0.25">
      <c r="B61" s="220" t="s">
        <v>71</v>
      </c>
      <c r="C61" s="221"/>
      <c r="D61" s="209" t="e">
        <f>(D57+(D58/0.0036))/D20</f>
        <v>#DIV/0!</v>
      </c>
      <c r="E61" s="209" t="e">
        <f>(E57+(E58/0.0036))/E20</f>
        <v>#DIV/0!</v>
      </c>
      <c r="F61" s="2"/>
      <c r="G61" s="2"/>
      <c r="H61" s="2"/>
      <c r="I61" s="210"/>
      <c r="J61" s="210"/>
      <c r="K61" s="210"/>
      <c r="L61" s="210"/>
      <c r="M61" s="210"/>
      <c r="N61" s="210"/>
      <c r="O61" s="210"/>
      <c r="P61" s="210"/>
      <c r="Q61" s="210"/>
      <c r="R61" s="210"/>
      <c r="T61" t="s">
        <v>72</v>
      </c>
      <c r="V61" s="7" t="s">
        <v>73</v>
      </c>
    </row>
    <row r="62" spans="2:22" hidden="1" x14ac:dyDescent="0.25">
      <c r="B62" s="220" t="s">
        <v>74</v>
      </c>
      <c r="C62" s="221"/>
      <c r="D62" s="211" t="s">
        <v>52</v>
      </c>
      <c r="E62" s="211" t="s">
        <v>53</v>
      </c>
      <c r="F62" s="203"/>
      <c r="G62" s="203"/>
      <c r="H62" s="203"/>
      <c r="I62" s="203"/>
      <c r="J62" s="203"/>
      <c r="K62" s="203"/>
      <c r="L62" s="203"/>
      <c r="M62" s="203"/>
      <c r="N62" s="203"/>
      <c r="O62" s="203"/>
      <c r="P62" s="203"/>
      <c r="Q62" s="203"/>
      <c r="R62" s="203"/>
      <c r="V62" s="7" t="s">
        <v>75</v>
      </c>
    </row>
    <row r="63" spans="2:22" hidden="1" x14ac:dyDescent="0.25">
      <c r="B63" s="220" t="s">
        <v>76</v>
      </c>
      <c r="C63" s="221"/>
      <c r="D63" s="211"/>
      <c r="E63" s="211"/>
      <c r="F63" s="203"/>
      <c r="G63" s="203"/>
      <c r="H63" s="203"/>
      <c r="I63" s="203"/>
      <c r="J63" s="203"/>
      <c r="K63" s="203"/>
      <c r="L63" s="203"/>
      <c r="M63" s="203"/>
      <c r="N63" s="203"/>
      <c r="O63" s="203"/>
      <c r="P63" s="203"/>
      <c r="Q63" s="203"/>
      <c r="R63" s="203"/>
      <c r="T63" t="s">
        <v>62</v>
      </c>
      <c r="V63" s="7" t="s">
        <v>77</v>
      </c>
    </row>
    <row r="64" spans="2:22" hidden="1" x14ac:dyDescent="0.25">
      <c r="B64" s="220" t="s">
        <v>78</v>
      </c>
      <c r="C64" s="221"/>
      <c r="D64" s="198">
        <f>(D57*'Lookup tables'!E14)+(D58*'Lookup tables'!E23)</f>
        <v>23.352999999999998</v>
      </c>
      <c r="E64" s="198">
        <f>(E57*'Lookup tables'!E16)+(E58*'Lookup tables'!E23)</f>
        <v>3.0790000000000002</v>
      </c>
      <c r="F64" s="2"/>
      <c r="G64" s="2"/>
      <c r="H64" s="2"/>
      <c r="I64" s="210"/>
      <c r="J64" s="210"/>
      <c r="K64" s="210"/>
      <c r="L64" s="210"/>
      <c r="M64" s="210"/>
      <c r="N64" s="210"/>
      <c r="O64" s="210"/>
      <c r="P64" s="210"/>
      <c r="Q64" s="210"/>
      <c r="R64" s="210"/>
      <c r="V64" s="7" t="s">
        <v>79</v>
      </c>
    </row>
    <row r="65" spans="2:24" hidden="1" x14ac:dyDescent="0.25">
      <c r="B65" s="220" t="s">
        <v>80</v>
      </c>
      <c r="C65" s="221"/>
      <c r="D65" s="212" t="e">
        <f>D64/D20*1000</f>
        <v>#DIV/0!</v>
      </c>
      <c r="E65" s="212" t="e">
        <f>E64/E20*1000</f>
        <v>#DIV/0!</v>
      </c>
      <c r="F65" s="2"/>
      <c r="G65" s="2"/>
      <c r="H65" s="2"/>
      <c r="I65" s="210"/>
      <c r="J65" s="210"/>
      <c r="K65" s="210"/>
      <c r="L65" s="210"/>
      <c r="M65" s="210"/>
      <c r="N65" s="210"/>
      <c r="O65" s="210"/>
      <c r="P65" s="210"/>
      <c r="Q65" s="210"/>
      <c r="R65" s="210"/>
    </row>
    <row r="67" spans="2:24" x14ac:dyDescent="0.25">
      <c r="B67" s="220"/>
      <c r="C67" s="221"/>
      <c r="D67" s="2"/>
      <c r="E67" s="2"/>
      <c r="F67" s="2"/>
      <c r="G67" s="2"/>
      <c r="H67" s="2"/>
      <c r="I67" s="2"/>
      <c r="J67" s="2"/>
      <c r="K67" s="2"/>
      <c r="L67" s="2"/>
      <c r="M67" s="2"/>
      <c r="N67" s="2"/>
      <c r="O67" s="2"/>
      <c r="P67" s="2"/>
      <c r="Q67" s="2"/>
      <c r="R67" s="2"/>
      <c r="X67" s="213"/>
    </row>
    <row r="68" spans="2:24" x14ac:dyDescent="0.25">
      <c r="G68" s="2"/>
      <c r="H68" s="2"/>
      <c r="I68" s="2"/>
      <c r="J68" s="2"/>
      <c r="K68" s="2"/>
      <c r="L68" s="2"/>
      <c r="M68" s="2"/>
      <c r="N68" s="2"/>
      <c r="O68" s="2"/>
      <c r="P68" s="2"/>
      <c r="Q68" s="2"/>
      <c r="R68" s="2"/>
      <c r="X68" s="213"/>
    </row>
    <row r="69" spans="2:24" x14ac:dyDescent="0.25">
      <c r="G69" s="2"/>
      <c r="H69" s="2"/>
      <c r="I69" s="2"/>
      <c r="J69" s="2"/>
      <c r="K69" s="2"/>
      <c r="L69" s="2"/>
      <c r="M69" s="2"/>
      <c r="N69" s="2"/>
      <c r="O69" s="2"/>
      <c r="P69" s="2"/>
      <c r="Q69" s="2"/>
      <c r="R69" s="2"/>
    </row>
    <row r="70" spans="2:24" x14ac:dyDescent="0.25">
      <c r="G70" s="2"/>
      <c r="H70" s="2"/>
      <c r="I70" s="2"/>
      <c r="J70" s="2"/>
      <c r="K70" s="2"/>
      <c r="L70" s="2"/>
      <c r="M70" s="2"/>
      <c r="N70" s="2"/>
      <c r="O70" s="2"/>
      <c r="P70" s="2"/>
      <c r="Q70" s="2"/>
      <c r="R70" s="2"/>
    </row>
    <row r="71" spans="2:24" x14ac:dyDescent="0.25">
      <c r="B71" s="220"/>
      <c r="C71" s="221"/>
      <c r="D71" s="4"/>
      <c r="F71" s="2"/>
      <c r="G71" s="2"/>
      <c r="H71" s="2"/>
      <c r="I71" s="2"/>
      <c r="J71" s="2"/>
      <c r="K71" s="2"/>
      <c r="L71" s="2"/>
      <c r="M71" s="2"/>
      <c r="N71" s="2"/>
      <c r="O71" s="2"/>
      <c r="P71" s="2"/>
      <c r="Q71" s="2"/>
      <c r="R71" s="2"/>
    </row>
    <row r="72" spans="2:24" x14ac:dyDescent="0.25">
      <c r="B72" s="220"/>
      <c r="C72" s="221"/>
      <c r="D72" s="2"/>
      <c r="E72" s="2"/>
      <c r="F72" s="2"/>
      <c r="G72" s="2"/>
      <c r="H72" s="2"/>
      <c r="I72" s="2"/>
      <c r="J72" s="2"/>
      <c r="K72" s="2"/>
      <c r="L72" s="2"/>
      <c r="M72" s="2"/>
      <c r="N72" s="2"/>
      <c r="O72" s="2"/>
      <c r="P72" s="2"/>
      <c r="Q72" s="2"/>
      <c r="R72" s="2"/>
    </row>
    <row r="73" spans="2:24" x14ac:dyDescent="0.25">
      <c r="B73" s="220"/>
      <c r="C73" s="221"/>
      <c r="D73" s="2"/>
      <c r="E73" s="2"/>
      <c r="F73" s="2"/>
      <c r="G73" s="2"/>
      <c r="H73" s="2"/>
      <c r="I73" s="2"/>
      <c r="J73" s="2"/>
      <c r="K73" s="2"/>
      <c r="L73" s="2"/>
      <c r="M73" s="2"/>
      <c r="N73" s="2"/>
      <c r="O73" s="2"/>
      <c r="P73" s="2"/>
      <c r="Q73" s="2"/>
      <c r="R73" s="2"/>
    </row>
    <row r="74" spans="2:24" x14ac:dyDescent="0.25">
      <c r="B74" s="220"/>
      <c r="C74" s="221"/>
      <c r="D74" s="2"/>
      <c r="E74" s="2"/>
      <c r="F74" s="2"/>
      <c r="G74" s="2"/>
      <c r="H74" s="2"/>
      <c r="I74" s="2"/>
      <c r="J74" s="2"/>
      <c r="K74" s="2"/>
      <c r="L74" s="2"/>
      <c r="M74" s="2"/>
      <c r="N74" s="2"/>
      <c r="O74" s="2"/>
      <c r="P74" s="2"/>
      <c r="Q74" s="2"/>
      <c r="R74" s="2"/>
    </row>
    <row r="75" spans="2:24" x14ac:dyDescent="0.25">
      <c r="D75" s="2"/>
      <c r="E75" s="2"/>
      <c r="F75" s="2"/>
      <c r="G75" s="2"/>
      <c r="H75" s="2"/>
      <c r="I75" s="2"/>
      <c r="J75" s="2"/>
      <c r="K75" s="2"/>
      <c r="L75" s="2"/>
      <c r="M75" s="2"/>
      <c r="N75" s="2"/>
      <c r="O75" s="2"/>
      <c r="P75" s="2"/>
      <c r="Q75" s="2"/>
      <c r="R75" s="2"/>
    </row>
    <row r="76" spans="2:24" x14ac:dyDescent="0.25">
      <c r="D76" s="2"/>
      <c r="E76" s="2"/>
      <c r="F76" s="2"/>
      <c r="G76" s="2"/>
      <c r="H76" s="2"/>
      <c r="I76" s="2"/>
      <c r="J76" s="2"/>
      <c r="K76" s="2"/>
      <c r="L76" s="2"/>
      <c r="M76" s="2"/>
      <c r="N76" s="2"/>
      <c r="O76" s="2"/>
      <c r="P76" s="2"/>
      <c r="Q76" s="2"/>
      <c r="R76" s="2"/>
    </row>
    <row r="77" spans="2:24" x14ac:dyDescent="0.25">
      <c r="D77" s="2"/>
      <c r="E77" s="2"/>
      <c r="F77" s="2"/>
      <c r="G77" s="2"/>
      <c r="H77" s="2"/>
      <c r="I77" s="2"/>
      <c r="J77" s="2"/>
      <c r="K77" s="2"/>
      <c r="L77" s="2"/>
      <c r="M77" s="2"/>
      <c r="N77" s="2"/>
      <c r="O77" s="2"/>
      <c r="P77" s="2"/>
      <c r="Q77" s="2"/>
      <c r="R77" s="2"/>
    </row>
    <row r="78" spans="2:24" x14ac:dyDescent="0.25">
      <c r="D78" s="2"/>
      <c r="E78" s="2"/>
      <c r="F78" s="2"/>
      <c r="G78" s="2"/>
      <c r="H78" s="2"/>
      <c r="I78" s="2"/>
      <c r="J78" s="2"/>
      <c r="K78" s="2"/>
      <c r="L78" s="2"/>
      <c r="M78" s="2"/>
      <c r="N78" s="2"/>
      <c r="O78" s="2"/>
      <c r="P78" s="2"/>
      <c r="Q78" s="2"/>
      <c r="R78" s="2"/>
    </row>
  </sheetData>
  <sheetProtection algorithmName="SHA-512" hashValue="9u+IFdgIlbjky7oYZakjBqOTzZBDwUPOxisbgwDMCu4v07i3ZzWJK19Vt2g/B+kn2VsXDafbqS69fgGlHV9orQ==" saltValue="khqpyC5SCHFVe2toPz0k9w==" spinCount="100000" sheet="1" formatColumns="0" formatRows="0" selectLockedCells="1"/>
  <mergeCells count="3">
    <mergeCell ref="D13:R13"/>
    <mergeCell ref="B8:C8"/>
    <mergeCell ref="B11:B12"/>
  </mergeCells>
  <pageMargins left="0.7" right="0.7" top="0.75" bottom="0.75" header="0.3" footer="0.3"/>
  <pageSetup orientation="portrait" r:id="rId1"/>
  <headerFooter>
    <oddHeader>&amp;R&amp;"Calibri"&amp;12&amp;K000000 UNCLASSIFIED - NON CLASSIFIÉ&amp;1#_x000D_</oddHeader>
  </headerFooter>
  <drawing r:id="rId2"/>
  <legacyDrawing r:id="rId3"/>
  <controls>
    <mc:AlternateContent xmlns:mc="http://schemas.openxmlformats.org/markup-compatibility/2006">
      <mc:Choice Requires="x14">
        <control shapeId="2126" r:id="rId4" name="Image14">
          <controlPr defaultSize="0" autoLine="0" altText="Help button icon for primary space use change" r:id="rId5">
            <anchor moveWithCells="1">
              <from>
                <xdr:col>2</xdr:col>
                <xdr:colOff>47625</xdr:colOff>
                <xdr:row>31</xdr:row>
                <xdr:rowOff>114300</xdr:rowOff>
              </from>
              <to>
                <xdr:col>2</xdr:col>
                <xdr:colOff>428625</xdr:colOff>
                <xdr:row>31</xdr:row>
                <xdr:rowOff>514350</xdr:rowOff>
              </to>
            </anchor>
          </controlPr>
        </control>
      </mc:Choice>
      <mc:Fallback>
        <control shapeId="2126" r:id="rId4" name="Image14"/>
      </mc:Fallback>
    </mc:AlternateContent>
    <mc:AlternateContent xmlns:mc="http://schemas.openxmlformats.org/markup-compatibility/2006">
      <mc:Choice Requires="x14">
        <control shapeId="2123" r:id="rId6" name="Image13">
          <controlPr defaultSize="0" autoLine="0" altText="Help button icon for staff engagement" r:id="rId7">
            <anchor moveWithCells="1">
              <from>
                <xdr:col>2</xdr:col>
                <xdr:colOff>66675</xdr:colOff>
                <xdr:row>38</xdr:row>
                <xdr:rowOff>114300</xdr:rowOff>
              </from>
              <to>
                <xdr:col>2</xdr:col>
                <xdr:colOff>447675</xdr:colOff>
                <xdr:row>38</xdr:row>
                <xdr:rowOff>504825</xdr:rowOff>
              </to>
            </anchor>
          </controlPr>
        </control>
      </mc:Choice>
      <mc:Fallback>
        <control shapeId="2123" r:id="rId6" name="Image13"/>
      </mc:Fallback>
    </mc:AlternateContent>
    <mc:AlternateContent xmlns:mc="http://schemas.openxmlformats.org/markup-compatibility/2006">
      <mc:Choice Requires="x14">
        <control shapeId="2115" r:id="rId8" name="Image12">
          <controlPr defaultSize="0" autoLine="0" altText="Help button icon for control system logging and trending" r:id="rId9">
            <anchor moveWithCells="1">
              <from>
                <xdr:col>2</xdr:col>
                <xdr:colOff>66675</xdr:colOff>
                <xdr:row>24</xdr:row>
                <xdr:rowOff>95250</xdr:rowOff>
              </from>
              <to>
                <xdr:col>2</xdr:col>
                <xdr:colOff>447675</xdr:colOff>
                <xdr:row>24</xdr:row>
                <xdr:rowOff>504825</xdr:rowOff>
              </to>
            </anchor>
          </controlPr>
        </control>
      </mc:Choice>
      <mc:Fallback>
        <control shapeId="2115" r:id="rId8" name="Image12"/>
      </mc:Fallback>
    </mc:AlternateContent>
    <mc:AlternateContent xmlns:mc="http://schemas.openxmlformats.org/markup-compatibility/2006">
      <mc:Choice Requires="x14">
        <control shapeId="2112" r:id="rId10" name="Image11">
          <controlPr defaultSize="0" autoLine="0" altText="Help button icon for number of buildings you would like to assess" r:id="rId11">
            <anchor moveWithCells="1">
              <from>
                <xdr:col>2</xdr:col>
                <xdr:colOff>66675</xdr:colOff>
                <xdr:row>12</xdr:row>
                <xdr:rowOff>47625</xdr:rowOff>
              </from>
              <to>
                <xdr:col>2</xdr:col>
                <xdr:colOff>457200</xdr:colOff>
                <xdr:row>14</xdr:row>
                <xdr:rowOff>76200</xdr:rowOff>
              </to>
            </anchor>
          </controlPr>
        </control>
      </mc:Choice>
      <mc:Fallback>
        <control shapeId="2112" r:id="rId10" name="Image11"/>
      </mc:Fallback>
    </mc:AlternateContent>
    <mc:AlternateContent xmlns:mc="http://schemas.openxmlformats.org/markup-compatibility/2006">
      <mc:Choice Requires="x14">
        <control shapeId="2107" r:id="rId12" name="Image10">
          <controlPr defaultSize="0" autoLine="0" altText="Help button icon for primary motivating factor" r:id="rId13">
            <anchor moveWithCells="1">
              <from>
                <xdr:col>2</xdr:col>
                <xdr:colOff>76200</xdr:colOff>
                <xdr:row>41</xdr:row>
                <xdr:rowOff>95250</xdr:rowOff>
              </from>
              <to>
                <xdr:col>2</xdr:col>
                <xdr:colOff>457200</xdr:colOff>
                <xdr:row>41</xdr:row>
                <xdr:rowOff>476250</xdr:rowOff>
              </to>
            </anchor>
          </controlPr>
        </control>
      </mc:Choice>
      <mc:Fallback>
        <control shapeId="2107" r:id="rId12" name="Image10"/>
      </mc:Fallback>
    </mc:AlternateContent>
    <mc:AlternateContent xmlns:mc="http://schemas.openxmlformats.org/markup-compatibility/2006">
      <mc:Choice Requires="x14">
        <control shapeId="2106" r:id="rId14" name="Image9">
          <controlPr defaultSize="0" autoLine="0" altText="Help button icon for financial resources" r:id="rId7">
            <anchor moveWithCells="1">
              <from>
                <xdr:col>2</xdr:col>
                <xdr:colOff>76200</xdr:colOff>
                <xdr:row>37</xdr:row>
                <xdr:rowOff>85725</xdr:rowOff>
              </from>
              <to>
                <xdr:col>2</xdr:col>
                <xdr:colOff>457200</xdr:colOff>
                <xdr:row>37</xdr:row>
                <xdr:rowOff>476250</xdr:rowOff>
              </to>
            </anchor>
          </controlPr>
        </control>
      </mc:Choice>
      <mc:Fallback>
        <control shapeId="2106" r:id="rId14" name="Image9"/>
      </mc:Fallback>
    </mc:AlternateContent>
    <mc:AlternateContent xmlns:mc="http://schemas.openxmlformats.org/markup-compatibility/2006">
      <mc:Choice Requires="x14">
        <control shapeId="2105" r:id="rId15" name="Image8">
          <controlPr defaultSize="0" autoLine="0" altText="Help button icon for energy performance contracts" r:id="rId7">
            <anchor moveWithCells="1">
              <from>
                <xdr:col>2</xdr:col>
                <xdr:colOff>76200</xdr:colOff>
                <xdr:row>34</xdr:row>
                <xdr:rowOff>95250</xdr:rowOff>
              </from>
              <to>
                <xdr:col>2</xdr:col>
                <xdr:colOff>457200</xdr:colOff>
                <xdr:row>34</xdr:row>
                <xdr:rowOff>485775</xdr:rowOff>
              </to>
            </anchor>
          </controlPr>
        </control>
      </mc:Choice>
      <mc:Fallback>
        <control shapeId="2105" r:id="rId15" name="Image8"/>
      </mc:Fallback>
    </mc:AlternateContent>
    <mc:AlternateContent xmlns:mc="http://schemas.openxmlformats.org/markup-compatibility/2006">
      <mc:Choice Requires="x14">
        <control shapeId="2104" r:id="rId16" name="Image7">
          <controlPr defaultSize="0" autoLine="0" altText="Help button icon for recommissioning process" r:id="rId5">
            <anchor moveWithCells="1">
              <from>
                <xdr:col>2</xdr:col>
                <xdr:colOff>76200</xdr:colOff>
                <xdr:row>33</xdr:row>
                <xdr:rowOff>123825</xdr:rowOff>
              </from>
              <to>
                <xdr:col>2</xdr:col>
                <xdr:colOff>457200</xdr:colOff>
                <xdr:row>33</xdr:row>
                <xdr:rowOff>523875</xdr:rowOff>
              </to>
            </anchor>
          </controlPr>
        </control>
      </mc:Choice>
      <mc:Fallback>
        <control shapeId="2104" r:id="rId16" name="Image7"/>
      </mc:Fallback>
    </mc:AlternateContent>
    <mc:AlternateContent xmlns:mc="http://schemas.openxmlformats.org/markup-compatibility/2006">
      <mc:Choice Requires="x14">
        <control shapeId="2103" r:id="rId17" name="Image6">
          <controlPr defaultSize="0" autoLine="0" altText="Help button icon for building envelope" r:id="rId5">
            <anchor moveWithCells="1">
              <from>
                <xdr:col>2</xdr:col>
                <xdr:colOff>76200</xdr:colOff>
                <xdr:row>28</xdr:row>
                <xdr:rowOff>104775</xdr:rowOff>
              </from>
              <to>
                <xdr:col>2</xdr:col>
                <xdr:colOff>457200</xdr:colOff>
                <xdr:row>28</xdr:row>
                <xdr:rowOff>504825</xdr:rowOff>
              </to>
            </anchor>
          </controlPr>
        </control>
      </mc:Choice>
      <mc:Fallback>
        <control shapeId="2103" r:id="rId17" name="Image6"/>
      </mc:Fallback>
    </mc:AlternateContent>
    <mc:AlternateContent xmlns:mc="http://schemas.openxmlformats.org/markup-compatibility/2006">
      <mc:Choice Requires="x14">
        <control shapeId="2102" r:id="rId18" name="Image5">
          <controlPr defaultSize="0" autoLine="0" altText="Help icon button for water consumption" r:id="rId5">
            <anchor moveWithCells="1">
              <from>
                <xdr:col>2</xdr:col>
                <xdr:colOff>76200</xdr:colOff>
                <xdr:row>27</xdr:row>
                <xdr:rowOff>95250</xdr:rowOff>
              </from>
              <to>
                <xdr:col>2</xdr:col>
                <xdr:colOff>457200</xdr:colOff>
                <xdr:row>27</xdr:row>
                <xdr:rowOff>495300</xdr:rowOff>
              </to>
            </anchor>
          </controlPr>
        </control>
      </mc:Choice>
      <mc:Fallback>
        <control shapeId="2102" r:id="rId18" name="Image5"/>
      </mc:Fallback>
    </mc:AlternateContent>
    <mc:AlternateContent xmlns:mc="http://schemas.openxmlformats.org/markup-compatibility/2006">
      <mc:Choice Requires="x14">
        <control shapeId="2100" r:id="rId19" name="Image4">
          <controlPr defaultSize="0" autoLine="0" altText="Help icon button for major redesigns" r:id="rId5">
            <anchor moveWithCells="1">
              <from>
                <xdr:col>2</xdr:col>
                <xdr:colOff>76200</xdr:colOff>
                <xdr:row>25</xdr:row>
                <xdr:rowOff>104775</xdr:rowOff>
              </from>
              <to>
                <xdr:col>2</xdr:col>
                <xdr:colOff>457200</xdr:colOff>
                <xdr:row>25</xdr:row>
                <xdr:rowOff>504825</xdr:rowOff>
              </to>
            </anchor>
          </controlPr>
        </control>
      </mc:Choice>
      <mc:Fallback>
        <control shapeId="2100" r:id="rId19" name="Image4"/>
      </mc:Fallback>
    </mc:AlternateContent>
    <mc:AlternateContent xmlns:mc="http://schemas.openxmlformats.org/markup-compatibility/2006">
      <mc:Choice Requires="x14">
        <control shapeId="2099" r:id="rId20" name="Image3">
          <controlPr defaultSize="0" autoLine="0" altText="Help icon button for building control system types" r:id="rId21">
            <anchor moveWithCells="1">
              <from>
                <xdr:col>2</xdr:col>
                <xdr:colOff>66675</xdr:colOff>
                <xdr:row>22</xdr:row>
                <xdr:rowOff>47625</xdr:rowOff>
              </from>
              <to>
                <xdr:col>2</xdr:col>
                <xdr:colOff>457200</xdr:colOff>
                <xdr:row>22</xdr:row>
                <xdr:rowOff>447675</xdr:rowOff>
              </to>
            </anchor>
          </controlPr>
        </control>
      </mc:Choice>
      <mc:Fallback>
        <control shapeId="2099" r:id="rId20" name="Image3"/>
      </mc:Fallback>
    </mc:AlternateContent>
    <mc:AlternateContent xmlns:mc="http://schemas.openxmlformats.org/markup-compatibility/2006">
      <mc:Choice Requires="x14">
        <control shapeId="2098" r:id="rId22" name="Image2">
          <controlPr defaultSize="0" autoLine="0" altText="Help icon button for floor area" r:id="rId11">
            <anchor moveWithCells="1">
              <from>
                <xdr:col>2</xdr:col>
                <xdr:colOff>66675</xdr:colOff>
                <xdr:row>19</xdr:row>
                <xdr:rowOff>104775</xdr:rowOff>
              </from>
              <to>
                <xdr:col>2</xdr:col>
                <xdr:colOff>457200</xdr:colOff>
                <xdr:row>19</xdr:row>
                <xdr:rowOff>514350</xdr:rowOff>
              </to>
            </anchor>
          </controlPr>
        </control>
      </mc:Choice>
      <mc:Fallback>
        <control shapeId="2098" r:id="rId22" name="Image2"/>
      </mc:Fallback>
    </mc:AlternateContent>
    <mc:AlternateContent xmlns:mc="http://schemas.openxmlformats.org/markup-compatibility/2006">
      <mc:Choice Requires="x14">
        <control shapeId="2097" r:id="rId23" name="Image1">
          <controlPr defaultSize="0" autoLine="0" altText="Help icon button for building type" r:id="rId11">
            <anchor moveWithCells="1">
              <from>
                <xdr:col>2</xdr:col>
                <xdr:colOff>57150</xdr:colOff>
                <xdr:row>18</xdr:row>
                <xdr:rowOff>95250</xdr:rowOff>
              </from>
              <to>
                <xdr:col>2</xdr:col>
                <xdr:colOff>447675</xdr:colOff>
                <xdr:row>18</xdr:row>
                <xdr:rowOff>504825</xdr:rowOff>
              </to>
            </anchor>
          </controlPr>
        </control>
      </mc:Choice>
      <mc:Fallback>
        <control shapeId="2097" r:id="rId23" name="Image1"/>
      </mc:Fallback>
    </mc:AlternateContent>
    <mc:AlternateContent xmlns:mc="http://schemas.openxmlformats.org/markup-compatibility/2006">
      <mc:Choice Requires="x14">
        <control shapeId="2052" r:id="rId24" name="SpinButton1">
          <controlPr defaultSize="0" autoLine="0" altText="Buttons to click up or down to increase or decrease the number of buildings you would like to assess" linkedCell="D11" r:id="rId25">
            <anchor moveWithCells="1">
              <from>
                <xdr:col>2</xdr:col>
                <xdr:colOff>85725</xdr:colOff>
                <xdr:row>10</xdr:row>
                <xdr:rowOff>9525</xdr:rowOff>
              </from>
              <to>
                <xdr:col>2</xdr:col>
                <xdr:colOff>400050</xdr:colOff>
                <xdr:row>12</xdr:row>
                <xdr:rowOff>38100</xdr:rowOff>
              </to>
            </anchor>
          </controlPr>
        </control>
      </mc:Choice>
      <mc:Fallback>
        <control shapeId="2052" r:id="rId24" name="SpinButton1"/>
      </mc:Fallback>
    </mc:AlternateContent>
    <mc:AlternateContent xmlns:mc="http://schemas.openxmlformats.org/markup-compatibility/2006">
      <mc:Choice Requires="x14">
        <control shapeId="2049" r:id="rId26" name="CommandButton1">
          <controlPr defaultSize="0" autoLine="0" altText="Button to click to go to next tab" r:id="rId27">
            <anchor moveWithCells="1">
              <from>
                <xdr:col>1</xdr:col>
                <xdr:colOff>2695575</xdr:colOff>
                <xdr:row>43</xdr:row>
                <xdr:rowOff>76200</xdr:rowOff>
              </from>
              <to>
                <xdr:col>2</xdr:col>
                <xdr:colOff>381000</xdr:colOff>
                <xdr:row>45</xdr:row>
                <xdr:rowOff>114300</xdr:rowOff>
              </to>
            </anchor>
          </controlPr>
        </control>
      </mc:Choice>
      <mc:Fallback>
        <control shapeId="2049" r:id="rId26" name="CommandButton1"/>
      </mc:Fallback>
    </mc:AlternateContent>
  </controls>
  <extLst>
    <ext xmlns:x14="http://schemas.microsoft.com/office/spreadsheetml/2009/9/main" uri="{CCE6A557-97BC-4b89-ADB6-D9C93CAAB3DF}">
      <x14:dataValidations xmlns:xm="http://schemas.microsoft.com/office/excel/2006/main" xWindow="653" yWindow="466" count="9">
        <x14:dataValidation type="list" allowBlank="1" showInputMessage="1" showErrorMessage="1" xr:uid="{85EC404B-E283-4E54-8736-CDD7F2082CEF}">
          <x14:formula1>
            <xm:f>DropDowns!$B$3:$B$15</xm:f>
          </x14:formula1>
          <xm:sqref>D18:R18</xm:sqref>
        </x14:dataValidation>
        <x14:dataValidation type="list" allowBlank="1" showInputMessage="1" showErrorMessage="1" xr:uid="{91162BB6-7312-4FBD-85AE-20BC27851608}">
          <x14:formula1>
            <xm:f>DropDowns!$E$3:$E$32</xm:f>
          </x14:formula1>
          <xm:sqref>D19:R19</xm:sqref>
        </x14:dataValidation>
        <x14:dataValidation type="list" allowBlank="1" showInputMessage="1" showErrorMessage="1" xr:uid="{028AA6CE-E6FF-41F5-A498-473A55E9C483}">
          <x14:formula1>
            <xm:f>DropDowns!$G$3:$G$5</xm:f>
          </x14:formula1>
          <xm:sqref>D34:R35 D38:R38 D28:R29 D32:R32 D40:R41 D26:R26</xm:sqref>
        </x14:dataValidation>
        <x14:dataValidation type="list" allowBlank="1" showInputMessage="1" showErrorMessage="1" xr:uid="{13537B29-742E-431E-89C5-C93FDD29303B}">
          <x14:formula1>
            <xm:f>DropDowns!$I$3:$I$7</xm:f>
          </x14:formula1>
          <xm:sqref>D33:R33</xm:sqref>
        </x14:dataValidation>
        <x14:dataValidation type="list" allowBlank="1" showInputMessage="1" showErrorMessage="1" xr:uid="{5ECA81DC-84C9-414D-8165-6D0FFDFDA2C4}">
          <x14:formula1>
            <xm:f>DropDowns!$K$3:$K$9</xm:f>
          </x14:formula1>
          <xm:sqref>D42</xm:sqref>
        </x14:dataValidation>
        <x14:dataValidation type="list" allowBlank="1" showInputMessage="1" showErrorMessage="1" xr:uid="{78E5122E-151E-4C2B-A166-D5BBCF970712}">
          <x14:formula1>
            <xm:f>DropDowns!$M$3:$M$11</xm:f>
          </x14:formula1>
          <xm:sqref>D23:R23</xm:sqref>
        </x14:dataValidation>
        <x14:dataValidation type="list" allowBlank="1" showInputMessage="1" showErrorMessage="1" xr:uid="{54E6E214-F742-4B40-A17D-8D2BBC6161CE}">
          <x14:formula1>
            <xm:f>DropDowns!$G$10:$G$13</xm:f>
          </x14:formula1>
          <xm:sqref>D24:R25</xm:sqref>
        </x14:dataValidation>
        <x14:dataValidation type="list" allowBlank="1" showInputMessage="1" showErrorMessage="1" xr:uid="{5C280DD5-B97B-46D3-BD2F-053BFD9BD4E6}">
          <x14:formula1>
            <xm:f>DropDowns!$O$3:$O$8</xm:f>
          </x14:formula1>
          <xm:sqref>D27:R27</xm:sqref>
        </x14:dataValidation>
        <x14:dataValidation type="list" allowBlank="1" showInputMessage="1" showErrorMessage="1" xr:uid="{B82916A0-1C8A-40E0-8200-5D2AE2444640}">
          <x14:formula1>
            <xm:f>DropDowns!$S$3:$S$7</xm:f>
          </x14:formula1>
          <xm:sqref>D39:R39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C759B-DB81-4AC1-8702-C72ECDC463EB}">
  <sheetPr codeName="Sheet04" filterMode="1">
    <tabColor rgb="FF92D050"/>
  </sheetPr>
  <dimension ref="A1:AC65"/>
  <sheetViews>
    <sheetView showGridLines="0" showRowColHeaders="0" topLeftCell="G25" workbookViewId="0">
      <selection activeCell="J29" sqref="J29"/>
    </sheetView>
  </sheetViews>
  <sheetFormatPr baseColWidth="10" defaultColWidth="9.140625" defaultRowHeight="15" x14ac:dyDescent="0.25"/>
  <cols>
    <col min="1" max="1" width="4.140625" style="3" hidden="1" customWidth="1"/>
    <col min="2" max="3" width="15.7109375" style="3" hidden="1" customWidth="1"/>
    <col min="4" max="4" width="30.28515625" style="3" hidden="1" customWidth="1"/>
    <col min="5" max="5" width="15.7109375" style="3" hidden="1" customWidth="1"/>
    <col min="6" max="6" width="15.7109375" style="19" hidden="1" customWidth="1"/>
    <col min="7" max="7" width="4.140625" style="150" customWidth="1"/>
    <col min="8" max="8" width="67" customWidth="1"/>
    <col min="9" max="9" width="10" customWidth="1"/>
    <col min="10" max="14" width="20.7109375" style="17" customWidth="1"/>
    <col min="15" max="24" width="20.7109375" style="17" hidden="1" customWidth="1"/>
    <col min="25" max="25" width="2.140625" customWidth="1"/>
    <col min="26" max="26" width="16.5703125" style="78" customWidth="1"/>
    <col min="27" max="29" width="9.140625" style="8" customWidth="1"/>
    <col min="30" max="30" width="9.140625" customWidth="1"/>
  </cols>
  <sheetData>
    <row r="1" spans="1:29" ht="18" x14ac:dyDescent="0.25">
      <c r="D1" s="107" t="str">
        <f>DropDowns!Q3</f>
        <v>Manual entry or RETScreen</v>
      </c>
      <c r="E1" s="109"/>
      <c r="F1" s="110"/>
      <c r="H1" s="77"/>
    </row>
    <row r="2" spans="1:29" ht="18" customHeight="1" x14ac:dyDescent="0.25">
      <c r="D2" s="107" t="str">
        <f>DropDowns!Q4</f>
        <v>Energy Star Portfolio Manager</v>
      </c>
      <c r="E2" s="109">
        <f>Facility!D42</f>
        <v>0</v>
      </c>
      <c r="F2" s="110">
        <f>Facility!D11</f>
        <v>16</v>
      </c>
      <c r="H2" s="356" t="s">
        <v>81</v>
      </c>
      <c r="I2" s="79"/>
    </row>
    <row r="3" spans="1:29" x14ac:dyDescent="0.25">
      <c r="D3" s="107">
        <f>DropDowns!Q5</f>
        <v>0</v>
      </c>
      <c r="E3" s="109"/>
      <c r="F3" s="110"/>
      <c r="H3" s="356"/>
      <c r="I3" s="79"/>
    </row>
    <row r="4" spans="1:29" x14ac:dyDescent="0.25">
      <c r="D4" s="239" t="s">
        <v>82</v>
      </c>
      <c r="E4" s="109"/>
      <c r="F4" s="110"/>
      <c r="H4" s="356"/>
      <c r="I4" s="79"/>
    </row>
    <row r="5" spans="1:29" x14ac:dyDescent="0.25">
      <c r="D5" s="108" t="s">
        <v>83</v>
      </c>
      <c r="E5" s="109"/>
      <c r="F5" s="110"/>
      <c r="I5" s="79"/>
      <c r="L5"/>
    </row>
    <row r="6" spans="1:29" ht="31.5" customHeight="1" x14ac:dyDescent="0.25">
      <c r="D6" s="78" t="s">
        <v>84</v>
      </c>
      <c r="E6" s="8"/>
      <c r="F6" s="78" t="s">
        <v>84</v>
      </c>
      <c r="G6" s="151"/>
      <c r="I6" s="79"/>
    </row>
    <row r="7" spans="1:29" ht="15" customHeight="1" x14ac:dyDescent="0.25">
      <c r="D7" s="78"/>
      <c r="E7" s="8"/>
      <c r="F7" s="19" t="s">
        <v>85</v>
      </c>
      <c r="H7" s="1"/>
      <c r="I7" s="79"/>
    </row>
    <row r="8" spans="1:29" s="8" customFormat="1" ht="12" customHeight="1" x14ac:dyDescent="0.25">
      <c r="A8" s="3"/>
      <c r="B8" s="3"/>
      <c r="C8" s="80"/>
      <c r="D8" s="78">
        <v>1</v>
      </c>
      <c r="E8" s="8">
        <v>1</v>
      </c>
      <c r="F8" s="81">
        <f t="shared" ref="F8:F20" si="0">D8*E8</f>
        <v>1</v>
      </c>
      <c r="G8" s="152"/>
      <c r="H8" s="1"/>
      <c r="I8" s="79"/>
      <c r="J8" s="17"/>
      <c r="K8" s="17"/>
      <c r="L8" s="17"/>
      <c r="M8" s="17"/>
      <c r="N8" s="17"/>
      <c r="O8" s="17"/>
      <c r="P8" s="17"/>
      <c r="Q8" s="17"/>
      <c r="R8" s="17"/>
      <c r="S8" s="17"/>
      <c r="T8" s="17"/>
      <c r="U8" s="17"/>
      <c r="V8" s="17"/>
      <c r="W8" s="17"/>
      <c r="X8" s="17"/>
      <c r="Y8"/>
    </row>
    <row r="9" spans="1:29" s="9" customFormat="1" ht="45" customHeight="1" x14ac:dyDescent="0.25">
      <c r="A9" s="15"/>
      <c r="B9" s="15"/>
      <c r="C9" s="82"/>
      <c r="D9" s="83">
        <v>1</v>
      </c>
      <c r="E9" s="9">
        <v>1</v>
      </c>
      <c r="F9" s="81">
        <f t="shared" si="0"/>
        <v>1</v>
      </c>
      <c r="G9" s="152"/>
      <c r="H9" s="84" t="s">
        <v>86</v>
      </c>
      <c r="J9" s="85"/>
      <c r="K9" s="17"/>
      <c r="L9" s="17"/>
      <c r="M9" s="17"/>
      <c r="N9" s="17"/>
      <c r="O9" s="17"/>
      <c r="P9" s="17"/>
      <c r="Q9" s="17"/>
      <c r="R9" s="17"/>
      <c r="S9" s="17"/>
      <c r="T9" s="17"/>
      <c r="U9" s="17"/>
      <c r="V9" s="17"/>
      <c r="W9" s="17"/>
      <c r="X9" s="17"/>
      <c r="Y9" s="16"/>
    </row>
    <row r="10" spans="1:29" s="9" customFormat="1" ht="45" hidden="1" customHeight="1" x14ac:dyDescent="0.25">
      <c r="A10" s="15"/>
      <c r="B10" s="15"/>
      <c r="C10" s="82"/>
      <c r="D10" s="83">
        <v>0</v>
      </c>
      <c r="E10" s="9">
        <v>1</v>
      </c>
      <c r="F10" s="81">
        <f t="shared" si="0"/>
        <v>0</v>
      </c>
      <c r="G10" s="153"/>
      <c r="H10" s="86" t="s">
        <v>87</v>
      </c>
      <c r="I10" s="87" t="s">
        <v>88</v>
      </c>
      <c r="J10" s="17">
        <v>1</v>
      </c>
      <c r="K10" s="17">
        <f>IF(SUM($J$10:J10)&lt;$F$2,1,0)</f>
        <v>1</v>
      </c>
      <c r="L10" s="17">
        <f>IF(SUM($J$10:K10)&lt;$F$2,1,0)</f>
        <v>1</v>
      </c>
      <c r="M10" s="17">
        <f>IF(SUM($J$10:L10)&lt;$F$2,1,0)</f>
        <v>1</v>
      </c>
      <c r="N10" s="17">
        <f>IF(SUM($J$10:M10)&lt;$F$2,1,0)</f>
        <v>1</v>
      </c>
      <c r="O10" s="17">
        <f>IF(SUM($J$10:N10)&lt;$F$2,1,0)</f>
        <v>1</v>
      </c>
      <c r="P10" s="17">
        <f>IF(SUM($J$10:O10)&lt;$F$2,1,0)</f>
        <v>1</v>
      </c>
      <c r="Q10" s="17">
        <f>IF(SUM($J$10:P10)&lt;$F$2,1,0)</f>
        <v>1</v>
      </c>
      <c r="R10" s="17">
        <f>IF(SUM($J$10:Q10)&lt;$F$2,1,0)</f>
        <v>1</v>
      </c>
      <c r="S10" s="17">
        <f>IF(SUM($J$10:R10)&lt;$F$2,1,0)</f>
        <v>1</v>
      </c>
      <c r="T10" s="17">
        <f>IF(SUM($J$10:S10)&lt;$F$2,1,0)</f>
        <v>1</v>
      </c>
      <c r="U10" s="17">
        <f>IF(SUM($J$10:T10)&lt;$F$2,1,0)</f>
        <v>1</v>
      </c>
      <c r="V10" s="17">
        <f>IF(SUM($J$10:U10)&lt;$F$2,1,0)</f>
        <v>1</v>
      </c>
      <c r="W10" s="17">
        <f>IF(SUM($J$10:V10)&lt;$F$2,1,0)</f>
        <v>1</v>
      </c>
      <c r="X10" s="17">
        <f>IF(SUM($J$10:W10)&lt;$F$2,1,0)</f>
        <v>1</v>
      </c>
      <c r="Y10" s="16"/>
    </row>
    <row r="11" spans="1:29" s="9" customFormat="1" ht="20.100000000000001" customHeight="1" x14ac:dyDescent="0.25">
      <c r="A11" s="15"/>
      <c r="B11" s="15"/>
      <c r="C11" s="82"/>
      <c r="D11" s="83">
        <v>1</v>
      </c>
      <c r="E11" s="9">
        <v>1</v>
      </c>
      <c r="F11" s="81">
        <f t="shared" si="0"/>
        <v>1</v>
      </c>
      <c r="G11" s="153"/>
      <c r="H11" s="86"/>
      <c r="I11" s="79"/>
      <c r="U11" s="17"/>
      <c r="V11" s="17"/>
      <c r="W11" s="17"/>
      <c r="X11" s="17"/>
      <c r="Y11" s="16"/>
    </row>
    <row r="12" spans="1:29" s="16" customFormat="1" ht="20.100000000000001" customHeight="1" thickBot="1" x14ac:dyDescent="0.35">
      <c r="A12" s="15"/>
      <c r="B12" s="15"/>
      <c r="C12" s="82"/>
      <c r="D12" s="83">
        <v>1</v>
      </c>
      <c r="E12" s="9">
        <v>1</v>
      </c>
      <c r="F12" s="81">
        <f t="shared" si="0"/>
        <v>1</v>
      </c>
      <c r="G12" s="154"/>
      <c r="H12" s="88" t="s">
        <v>50</v>
      </c>
      <c r="I12" s="89"/>
      <c r="J12" s="90"/>
      <c r="K12" s="90"/>
      <c r="L12" s="90"/>
      <c r="M12" s="90"/>
      <c r="N12" s="90"/>
      <c r="O12" s="90"/>
      <c r="P12" s="90"/>
      <c r="Q12" s="90"/>
      <c r="R12" s="90"/>
      <c r="S12" s="90"/>
      <c r="T12" s="90"/>
      <c r="U12" s="90"/>
      <c r="V12" s="90"/>
      <c r="W12" s="90"/>
      <c r="X12" s="90"/>
      <c r="AC12" s="9"/>
    </row>
    <row r="13" spans="1:29" ht="20.100000000000001" hidden="1" customHeight="1" x14ac:dyDescent="0.25">
      <c r="A13"/>
      <c r="B13"/>
      <c r="C13" s="7"/>
      <c r="D13" s="78">
        <v>0</v>
      </c>
      <c r="E13" s="8">
        <v>1</v>
      </c>
      <c r="F13" s="81">
        <f t="shared" si="0"/>
        <v>0</v>
      </c>
      <c r="G13" s="153"/>
      <c r="H13" s="86" t="s">
        <v>89</v>
      </c>
      <c r="I13" s="87" t="s">
        <v>88</v>
      </c>
      <c r="J13" s="91">
        <v>1</v>
      </c>
      <c r="K13" s="91">
        <f>J13+1</f>
        <v>2</v>
      </c>
      <c r="L13" s="91">
        <f t="shared" ref="L13:X13" si="1">K13+1</f>
        <v>3</v>
      </c>
      <c r="M13" s="91">
        <f t="shared" si="1"/>
        <v>4</v>
      </c>
      <c r="N13" s="91">
        <f t="shared" si="1"/>
        <v>5</v>
      </c>
      <c r="O13" s="92">
        <f t="shared" si="1"/>
        <v>6</v>
      </c>
      <c r="P13" s="92">
        <f t="shared" si="1"/>
        <v>7</v>
      </c>
      <c r="Q13" s="92">
        <f t="shared" si="1"/>
        <v>8</v>
      </c>
      <c r="R13" s="92">
        <f t="shared" si="1"/>
        <v>9</v>
      </c>
      <c r="S13" s="92">
        <f t="shared" si="1"/>
        <v>10</v>
      </c>
      <c r="T13" s="92">
        <f t="shared" si="1"/>
        <v>11</v>
      </c>
      <c r="U13" s="92">
        <f t="shared" si="1"/>
        <v>12</v>
      </c>
      <c r="V13" s="92">
        <f t="shared" si="1"/>
        <v>13</v>
      </c>
      <c r="W13" s="92">
        <f t="shared" si="1"/>
        <v>14</v>
      </c>
      <c r="X13" s="92">
        <f t="shared" si="1"/>
        <v>15</v>
      </c>
    </row>
    <row r="14" spans="1:29" s="16" customFormat="1" ht="20.100000000000001" customHeight="1" x14ac:dyDescent="0.25">
      <c r="A14" s="15"/>
      <c r="B14" s="15"/>
      <c r="C14" s="82"/>
      <c r="D14" s="83">
        <v>1</v>
      </c>
      <c r="E14" s="9">
        <v>1</v>
      </c>
      <c r="F14" s="81">
        <f t="shared" si="0"/>
        <v>1</v>
      </c>
      <c r="G14" s="153"/>
      <c r="H14" s="84" t="s">
        <v>90</v>
      </c>
      <c r="I14" s="79"/>
      <c r="J14" s="146" t="str">
        <f>IF(ISBLANK(Facility!D17),"",Facility!D17)</f>
        <v/>
      </c>
      <c r="K14" s="146" t="str">
        <f>IF(ISBLANK(Facility!E17),"",Facility!E17)</f>
        <v/>
      </c>
      <c r="L14" s="146" t="str">
        <f>IF(ISBLANK(Facility!F17),"",Facility!F17)</f>
        <v/>
      </c>
      <c r="M14" s="146" t="str">
        <f>IF(ISBLANK(Facility!G17),"",Facility!G17)</f>
        <v/>
      </c>
      <c r="N14" s="146" t="str">
        <f>IF(ISBLANK(Facility!H17),"",Facility!H17)</f>
        <v/>
      </c>
      <c r="O14" s="146" t="str">
        <f>IF(ISBLANK(Facility!I17),"",Facility!I17)</f>
        <v/>
      </c>
      <c r="P14" s="146" t="str">
        <f>IF(ISBLANK(Facility!J17),"",Facility!J17)</f>
        <v/>
      </c>
      <c r="Q14" s="146" t="str">
        <f>IF(ISBLANK(Facility!K17),"",Facility!K17)</f>
        <v/>
      </c>
      <c r="R14" s="146" t="str">
        <f>IF(ISBLANK(Facility!L17),"",Facility!L17)</f>
        <v/>
      </c>
      <c r="S14" s="146" t="str">
        <f>IF(ISBLANK(Facility!M17),"",Facility!M17)</f>
        <v/>
      </c>
      <c r="T14" s="146" t="str">
        <f>IF(ISBLANK(Facility!N17),"",Facility!N17)</f>
        <v/>
      </c>
      <c r="U14" s="146" t="str">
        <f>IF(ISBLANK(Facility!O17),"",Facility!O17)</f>
        <v/>
      </c>
      <c r="V14" s="146" t="str">
        <f>IF(ISBLANK(Facility!P17),"",Facility!P17)</f>
        <v/>
      </c>
      <c r="W14" s="146" t="str">
        <f>IF(ISBLANK(Facility!Q17),"",Facility!Q17)</f>
        <v/>
      </c>
      <c r="X14" s="146" t="str">
        <f>IF(ISBLANK(Facility!R17),"",Facility!R17)</f>
        <v/>
      </c>
      <c r="AC14" s="9"/>
    </row>
    <row r="15" spans="1:29" s="16" customFormat="1" x14ac:dyDescent="0.25">
      <c r="A15" s="15"/>
      <c r="B15" s="15"/>
      <c r="C15" s="82"/>
      <c r="D15" s="83">
        <v>1</v>
      </c>
      <c r="E15" s="9">
        <v>1</v>
      </c>
      <c r="F15" s="81">
        <f t="shared" si="0"/>
        <v>1</v>
      </c>
      <c r="G15" s="153"/>
      <c r="H15" s="84" t="s">
        <v>91</v>
      </c>
      <c r="I15" s="79"/>
      <c r="J15" s="243" t="str">
        <f>IF(ISBLANK(Facility!D19),"",Facility!D19)</f>
        <v/>
      </c>
      <c r="K15" s="243" t="str">
        <f>IF(ISBLANK(Facility!E19),"",Facility!E19)</f>
        <v/>
      </c>
      <c r="L15" s="243" t="str">
        <f>IF(ISBLANK(Facility!F19),"",Facility!F19)</f>
        <v/>
      </c>
      <c r="M15" s="243" t="str">
        <f>IF(ISBLANK(Facility!G19),"",Facility!G19)</f>
        <v/>
      </c>
      <c r="N15" s="243" t="str">
        <f>IF(ISBLANK(Facility!H19),"",Facility!H19)</f>
        <v/>
      </c>
      <c r="O15" s="243" t="str">
        <f>IF(ISBLANK(Facility!I19),"",Facility!I19)</f>
        <v/>
      </c>
      <c r="P15" s="243" t="str">
        <f>IF(ISBLANK(Facility!J19),"",Facility!J19)</f>
        <v/>
      </c>
      <c r="Q15" s="243" t="str">
        <f>IF(ISBLANK(Facility!K19),"",Facility!K19)</f>
        <v/>
      </c>
      <c r="R15" s="243" t="str">
        <f>IF(ISBLANK(Facility!L19),"",Facility!L19)</f>
        <v/>
      </c>
      <c r="S15" s="243" t="str">
        <f>IF(ISBLANK(Facility!M19),"",Facility!M19)</f>
        <v/>
      </c>
      <c r="T15" s="243" t="str">
        <f>IF(ISBLANK(Facility!N19),"",Facility!N19)</f>
        <v/>
      </c>
      <c r="U15" s="243" t="str">
        <f>IF(ISBLANK(Facility!O19),"",Facility!O19)</f>
        <v/>
      </c>
      <c r="V15" s="243" t="str">
        <f>IF(ISBLANK(Facility!P19),"",Facility!P19)</f>
        <v/>
      </c>
      <c r="W15" s="243" t="str">
        <f>IF(ISBLANK(Facility!Q19),"",Facility!Q19)</f>
        <v/>
      </c>
      <c r="X15" s="243" t="str">
        <f>IF(ISBLANK(Facility!R19),"",Facility!R19)</f>
        <v/>
      </c>
      <c r="AC15" s="9"/>
    </row>
    <row r="16" spans="1:29" s="9" customFormat="1" ht="20.100000000000001" hidden="1" customHeight="1" x14ac:dyDescent="0.25">
      <c r="A16" s="93"/>
      <c r="B16" s="93"/>
      <c r="C16" s="82"/>
      <c r="D16" s="83">
        <v>0</v>
      </c>
      <c r="E16" s="9">
        <v>1</v>
      </c>
      <c r="F16" s="81">
        <f t="shared" si="0"/>
        <v>0</v>
      </c>
      <c r="G16" s="153"/>
      <c r="H16" s="82" t="s">
        <v>92</v>
      </c>
      <c r="I16" s="87" t="s">
        <v>88</v>
      </c>
      <c r="J16" s="94" t="str">
        <f>IF(ISBLANK(Facility!D18),"",Facility!D18)</f>
        <v/>
      </c>
      <c r="K16" s="94" t="str">
        <f>IF(ISBLANK(Facility!E18),"",Facility!E18)</f>
        <v/>
      </c>
      <c r="L16" s="94" t="str">
        <f>IF(ISBLANK(Facility!F18),"",Facility!F18)</f>
        <v/>
      </c>
      <c r="M16" s="94" t="str">
        <f>IF(ISBLANK(Facility!G18),"",Facility!G18)</f>
        <v/>
      </c>
      <c r="N16" s="94" t="str">
        <f>IF(ISBLANK(Facility!H18),"",Facility!H18)</f>
        <v/>
      </c>
      <c r="O16" s="94" t="str">
        <f>IF(ISBLANK(Facility!I18),"",Facility!I18)</f>
        <v/>
      </c>
      <c r="P16" s="94" t="str">
        <f>IF(ISBLANK(Facility!J18),"",Facility!J18)</f>
        <v/>
      </c>
      <c r="Q16" s="94" t="str">
        <f>IF(ISBLANK(Facility!K18),"",Facility!K18)</f>
        <v/>
      </c>
      <c r="R16" s="94" t="str">
        <f>IF(ISBLANK(Facility!L18),"",Facility!L18)</f>
        <v/>
      </c>
      <c r="S16" s="94" t="str">
        <f>IF(ISBLANK(Facility!M18),"",Facility!M18)</f>
        <v/>
      </c>
      <c r="T16" s="94" t="str">
        <f>IF(ISBLANK(Facility!N18),"",Facility!N18)</f>
        <v/>
      </c>
      <c r="U16" s="94" t="str">
        <f>IF(ISBLANK(Facility!O18),"",Facility!O18)</f>
        <v/>
      </c>
      <c r="V16" s="94" t="str">
        <f>IF(ISBLANK(Facility!P18),"",Facility!P18)</f>
        <v/>
      </c>
      <c r="W16" s="94" t="str">
        <f>IF(ISBLANK(Facility!Q18),"",Facility!Q18)</f>
        <v/>
      </c>
      <c r="X16" s="94" t="str">
        <f>IF(ISBLANK(Facility!R18),"",Facility!R18)</f>
        <v/>
      </c>
    </row>
    <row r="17" spans="1:29" s="16" customFormat="1" ht="20.100000000000001" customHeight="1" x14ac:dyDescent="0.25">
      <c r="A17" s="15"/>
      <c r="B17" s="15"/>
      <c r="C17" s="82"/>
      <c r="D17" s="83">
        <v>1</v>
      </c>
      <c r="E17" s="9">
        <v>1</v>
      </c>
      <c r="F17" s="81">
        <f t="shared" si="0"/>
        <v>1</v>
      </c>
      <c r="G17" s="153"/>
      <c r="H17" s="84" t="s">
        <v>93</v>
      </c>
      <c r="I17" s="79"/>
      <c r="J17" s="244" t="str">
        <f>IF(ISBLANK(Facility!D20),"",Facility!D20)</f>
        <v/>
      </c>
      <c r="K17" s="244" t="str">
        <f>IF(ISBLANK(Facility!E20),"",Facility!E20)</f>
        <v/>
      </c>
      <c r="L17" s="244" t="str">
        <f>IF(ISBLANK(Facility!F20),"",Facility!F20)</f>
        <v/>
      </c>
      <c r="M17" s="244" t="str">
        <f>IF(ISBLANK(Facility!G20),"",Facility!G20)</f>
        <v/>
      </c>
      <c r="N17" s="244" t="str">
        <f>IF(ISBLANK(Facility!H20),"",Facility!H20)</f>
        <v/>
      </c>
      <c r="O17" s="245" t="str">
        <f>IF(ISBLANK(Facility!I20),"",Facility!I20)</f>
        <v/>
      </c>
      <c r="P17" s="245" t="str">
        <f>IF(ISBLANK(Facility!J20),"",Facility!J20)</f>
        <v/>
      </c>
      <c r="Q17" s="245" t="str">
        <f>IF(ISBLANK(Facility!K20),"",Facility!K20)</f>
        <v/>
      </c>
      <c r="R17" s="245" t="str">
        <f>IF(ISBLANK(Facility!L20),"",Facility!L20)</f>
        <v/>
      </c>
      <c r="S17" s="245" t="str">
        <f>IF(ISBLANK(Facility!M20),"",Facility!M20)</f>
        <v/>
      </c>
      <c r="T17" s="245" t="str">
        <f>IF(ISBLANK(Facility!N20),"",Facility!N20)</f>
        <v/>
      </c>
      <c r="U17" s="245" t="str">
        <f>IF(ISBLANK(Facility!O20),"",Facility!O20)</f>
        <v/>
      </c>
      <c r="V17" s="245" t="str">
        <f>IF(ISBLANK(Facility!P20),"",Facility!P20)</f>
        <v/>
      </c>
      <c r="W17" s="245" t="str">
        <f>IF(ISBLANK(Facility!Q20),"",Facility!Q20)</f>
        <v/>
      </c>
      <c r="X17" s="245" t="str">
        <f>IF(ISBLANK(Facility!R20),"",Facility!R20)</f>
        <v/>
      </c>
      <c r="AC17" s="9"/>
    </row>
    <row r="18" spans="1:29" s="16" customFormat="1" ht="20.100000000000001" hidden="1" customHeight="1" x14ac:dyDescent="0.25">
      <c r="A18" s="15"/>
      <c r="B18" s="15"/>
      <c r="C18" s="82"/>
      <c r="D18" s="83">
        <v>0</v>
      </c>
      <c r="E18" s="9">
        <v>0</v>
      </c>
      <c r="F18" s="81">
        <f t="shared" si="0"/>
        <v>0</v>
      </c>
      <c r="G18" s="153"/>
      <c r="H18" s="96" t="s">
        <v>94</v>
      </c>
      <c r="I18" s="87" t="s">
        <v>88</v>
      </c>
      <c r="J18" s="95"/>
      <c r="K18" s="95"/>
      <c r="L18" s="95"/>
      <c r="M18" s="95"/>
      <c r="N18" s="95"/>
      <c r="O18" s="95"/>
      <c r="P18" s="95"/>
      <c r="Q18" s="95"/>
      <c r="R18" s="95"/>
      <c r="S18" s="95"/>
      <c r="T18" s="95"/>
      <c r="U18" s="95"/>
      <c r="V18" s="95"/>
      <c r="W18" s="95"/>
      <c r="X18" s="95"/>
      <c r="AC18" s="9"/>
    </row>
    <row r="19" spans="1:29" s="16" customFormat="1" ht="9" customHeight="1" x14ac:dyDescent="0.25">
      <c r="A19" s="15"/>
      <c r="B19" s="15"/>
      <c r="C19" s="82"/>
      <c r="D19" s="83">
        <v>1</v>
      </c>
      <c r="E19" s="9">
        <v>1</v>
      </c>
      <c r="F19" s="81">
        <f t="shared" si="0"/>
        <v>1</v>
      </c>
      <c r="G19" s="153"/>
      <c r="H19" s="96"/>
      <c r="I19" s="87"/>
      <c r="J19" s="17"/>
      <c r="K19" s="17"/>
      <c r="L19" s="17"/>
      <c r="M19" s="17"/>
      <c r="N19" s="17"/>
      <c r="O19" s="17"/>
      <c r="P19" s="17"/>
      <c r="Q19" s="17"/>
      <c r="R19" s="17"/>
      <c r="S19" s="17"/>
      <c r="T19" s="17"/>
      <c r="U19" s="17"/>
      <c r="V19" s="17"/>
      <c r="W19" s="17"/>
      <c r="X19" s="17"/>
      <c r="AC19" s="9"/>
    </row>
    <row r="20" spans="1:29" s="16" customFormat="1" ht="20.100000000000001" hidden="1" customHeight="1" x14ac:dyDescent="0.25">
      <c r="A20" s="15"/>
      <c r="B20" s="15"/>
      <c r="C20" s="82"/>
      <c r="D20" s="83">
        <f>IF($D$4=$D$2,1,0)</f>
        <v>0</v>
      </c>
      <c r="E20" s="9">
        <v>1</v>
      </c>
      <c r="F20" s="81">
        <f t="shared" si="0"/>
        <v>0</v>
      </c>
      <c r="G20" s="236">
        <v>1</v>
      </c>
      <c r="H20" s="84" t="s">
        <v>95</v>
      </c>
      <c r="I20" s="97"/>
      <c r="J20" s="69"/>
      <c r="K20" s="69"/>
      <c r="L20" s="69"/>
      <c r="M20" s="69"/>
      <c r="N20" s="69"/>
      <c r="O20" s="69"/>
      <c r="P20" s="69"/>
      <c r="Q20" s="69"/>
      <c r="R20" s="69"/>
      <c r="S20" s="69"/>
      <c r="T20" s="69"/>
      <c r="U20" s="69"/>
      <c r="V20" s="69"/>
      <c r="W20" s="69"/>
      <c r="X20" s="69"/>
      <c r="AC20" s="9"/>
    </row>
    <row r="21" spans="1:29" s="16" customFormat="1" ht="20.100000000000001" hidden="1" customHeight="1" x14ac:dyDescent="0.25">
      <c r="A21" s="15"/>
      <c r="B21" s="15"/>
      <c r="C21" s="82"/>
      <c r="D21" s="83">
        <f>IF($D$4=$D$2,1,0)</f>
        <v>0</v>
      </c>
      <c r="E21" s="240">
        <f>IF(E2=DropDowns!$K$5,1,0)</f>
        <v>0</v>
      </c>
      <c r="F21" s="81">
        <f>D21*E21</f>
        <v>0</v>
      </c>
      <c r="G21" s="236">
        <v>2</v>
      </c>
      <c r="H21" s="84" t="s">
        <v>96</v>
      </c>
      <c r="I21" s="79"/>
      <c r="J21" s="105">
        <f>J30</f>
        <v>0</v>
      </c>
      <c r="K21" s="105">
        <f>K30</f>
        <v>0</v>
      </c>
      <c r="L21" s="105">
        <f>L30</f>
        <v>0</v>
      </c>
      <c r="M21" s="105">
        <f>M30</f>
        <v>0</v>
      </c>
      <c r="N21" s="105"/>
      <c r="O21" s="105"/>
      <c r="P21" s="105"/>
      <c r="Q21" s="105"/>
      <c r="R21" s="105"/>
      <c r="S21" s="105"/>
      <c r="T21" s="105"/>
      <c r="U21" s="105"/>
      <c r="V21" s="105"/>
      <c r="W21" s="105"/>
      <c r="X21" s="105"/>
      <c r="AC21" s="9"/>
    </row>
    <row r="22" spans="1:29" s="16" customFormat="1" ht="20.100000000000001" hidden="1" customHeight="1" x14ac:dyDescent="0.25">
      <c r="A22" s="15"/>
      <c r="B22" s="15"/>
      <c r="C22" s="82"/>
      <c r="D22" s="83">
        <f>IF($D$4=$D$2,1,0)</f>
        <v>0</v>
      </c>
      <c r="E22" s="240">
        <f>IF($E$2=DropDowns!$K$3,1,0)</f>
        <v>0</v>
      </c>
      <c r="F22" s="81">
        <f t="shared" ref="F22:F42" si="2">D22*E22</f>
        <v>0</v>
      </c>
      <c r="G22" s="236">
        <v>3</v>
      </c>
      <c r="H22" s="84" t="s">
        <v>97</v>
      </c>
      <c r="I22" s="79"/>
      <c r="J22" s="106" t="str">
        <f>J39</f>
        <v/>
      </c>
      <c r="K22" s="106" t="str">
        <f>K39</f>
        <v/>
      </c>
      <c r="L22" s="106" t="str">
        <f>L39</f>
        <v/>
      </c>
      <c r="M22" s="106" t="str">
        <f>M39</f>
        <v/>
      </c>
      <c r="N22" s="106"/>
      <c r="O22" s="106"/>
      <c r="P22" s="106"/>
      <c r="Q22" s="106"/>
      <c r="R22" s="106"/>
      <c r="S22" s="106"/>
      <c r="T22" s="106"/>
      <c r="U22" s="106"/>
      <c r="V22" s="106"/>
      <c r="W22" s="106"/>
      <c r="X22" s="106"/>
      <c r="AC22" s="9"/>
    </row>
    <row r="23" spans="1:29" s="16" customFormat="1" ht="20.100000000000001" hidden="1" customHeight="1" x14ac:dyDescent="0.25">
      <c r="A23" s="15"/>
      <c r="B23" s="15"/>
      <c r="C23" s="82"/>
      <c r="D23" s="83">
        <v>0</v>
      </c>
      <c r="E23" s="9">
        <v>1</v>
      </c>
      <c r="F23" s="81">
        <f t="shared" si="2"/>
        <v>0</v>
      </c>
      <c r="G23" s="236"/>
      <c r="H23" s="86"/>
      <c r="I23" s="79"/>
      <c r="J23" s="17"/>
      <c r="K23" s="17"/>
      <c r="L23" s="17"/>
      <c r="M23" s="17"/>
      <c r="N23" s="17"/>
      <c r="O23" s="17"/>
      <c r="P23" s="17"/>
      <c r="Q23" s="17"/>
      <c r="R23" s="17"/>
      <c r="S23" s="17"/>
      <c r="T23" s="17"/>
      <c r="U23" s="17"/>
      <c r="V23" s="17"/>
      <c r="W23" s="17"/>
      <c r="X23" s="17"/>
      <c r="AC23" s="9"/>
    </row>
    <row r="24" spans="1:29" s="16" customFormat="1" ht="20.100000000000001" hidden="1" customHeight="1" x14ac:dyDescent="0.25">
      <c r="A24" s="15"/>
      <c r="B24" s="15"/>
      <c r="C24" s="82"/>
      <c r="D24" s="83">
        <v>0</v>
      </c>
      <c r="E24" s="9">
        <v>1</v>
      </c>
      <c r="F24" s="81">
        <f t="shared" si="2"/>
        <v>0</v>
      </c>
      <c r="G24" s="236"/>
      <c r="H24" s="96" t="s">
        <v>98</v>
      </c>
      <c r="I24" s="87" t="s">
        <v>88</v>
      </c>
      <c r="J24" s="17"/>
      <c r="K24" s="17"/>
      <c r="L24" s="17"/>
      <c r="M24" s="17"/>
      <c r="N24" s="17"/>
      <c r="O24" s="17"/>
      <c r="P24" s="17"/>
      <c r="Q24" s="17"/>
      <c r="R24" s="17"/>
      <c r="S24" s="17"/>
      <c r="T24" s="17"/>
      <c r="U24" s="17"/>
      <c r="V24" s="17"/>
      <c r="W24" s="17"/>
      <c r="X24" s="17"/>
      <c r="AC24" s="9"/>
    </row>
    <row r="25" spans="1:29" s="16" customFormat="1" ht="20.100000000000001" customHeight="1" x14ac:dyDescent="0.25">
      <c r="A25" s="15"/>
      <c r="B25" s="15"/>
      <c r="C25" s="82"/>
      <c r="D25" s="83">
        <f>IF($D$4=$D$1,1,0)</f>
        <v>1</v>
      </c>
      <c r="E25" s="9">
        <v>1</v>
      </c>
      <c r="F25" s="81">
        <f t="shared" si="2"/>
        <v>1</v>
      </c>
      <c r="G25" s="236">
        <v>1</v>
      </c>
      <c r="H25" s="84" t="s">
        <v>99</v>
      </c>
      <c r="I25" s="98"/>
      <c r="J25" s="329"/>
      <c r="K25" s="71"/>
      <c r="L25" s="71"/>
      <c r="M25" s="71"/>
      <c r="N25" s="71"/>
      <c r="O25" s="71"/>
      <c r="P25" s="71"/>
      <c r="Q25" s="71"/>
      <c r="R25" s="71"/>
      <c r="S25" s="71"/>
      <c r="T25" s="71"/>
      <c r="U25" s="71"/>
      <c r="V25" s="71"/>
      <c r="W25" s="71"/>
      <c r="X25" s="71"/>
      <c r="AC25" s="9"/>
    </row>
    <row r="26" spans="1:29" s="16" customFormat="1" ht="20.100000000000001" customHeight="1" x14ac:dyDescent="0.25">
      <c r="A26" s="15"/>
      <c r="B26" s="15"/>
      <c r="C26" s="82"/>
      <c r="D26" s="83">
        <f t="shared" ref="D26:D28" si="3">IF($D$4=$D$1,1,0)</f>
        <v>1</v>
      </c>
      <c r="E26" s="9">
        <v>1</v>
      </c>
      <c r="F26" s="81">
        <f t="shared" si="2"/>
        <v>1</v>
      </c>
      <c r="G26" s="236">
        <v>2</v>
      </c>
      <c r="H26" s="84" t="s">
        <v>100</v>
      </c>
      <c r="I26" s="98"/>
      <c r="J26" s="147"/>
      <c r="K26" s="147"/>
      <c r="L26" s="147"/>
      <c r="M26" s="147"/>
      <c r="N26" s="147"/>
      <c r="O26" s="147"/>
      <c r="P26" s="147"/>
      <c r="Q26" s="147"/>
      <c r="R26" s="147"/>
      <c r="S26" s="147"/>
      <c r="T26" s="147"/>
      <c r="U26" s="147"/>
      <c r="V26" s="147"/>
      <c r="W26" s="147"/>
      <c r="X26" s="147"/>
      <c r="AC26" s="9"/>
    </row>
    <row r="27" spans="1:29" s="16" customFormat="1" ht="20.100000000000001" customHeight="1" x14ac:dyDescent="0.25">
      <c r="A27" s="15"/>
      <c r="B27" s="15"/>
      <c r="C27" s="82"/>
      <c r="D27" s="83">
        <f t="shared" si="3"/>
        <v>1</v>
      </c>
      <c r="E27" s="9">
        <v>1</v>
      </c>
      <c r="F27" s="81">
        <f t="shared" si="2"/>
        <v>1</v>
      </c>
      <c r="G27" s="236">
        <v>3</v>
      </c>
      <c r="H27" s="84" t="s">
        <v>101</v>
      </c>
      <c r="I27" s="98"/>
      <c r="J27" s="147"/>
      <c r="K27" s="147"/>
      <c r="L27" s="147"/>
      <c r="M27" s="147"/>
      <c r="N27" s="147"/>
      <c r="O27" s="147"/>
      <c r="P27" s="147"/>
      <c r="Q27" s="147"/>
      <c r="R27" s="147"/>
      <c r="S27" s="147"/>
      <c r="T27" s="147"/>
      <c r="U27" s="147"/>
      <c r="V27" s="147"/>
      <c r="W27" s="147"/>
      <c r="X27" s="147"/>
      <c r="AC27" s="9"/>
    </row>
    <row r="28" spans="1:29" s="16" customFormat="1" ht="20.100000000000001" customHeight="1" x14ac:dyDescent="0.25">
      <c r="A28" s="15"/>
      <c r="B28" s="15"/>
      <c r="C28" s="82"/>
      <c r="D28" s="83">
        <f t="shared" si="3"/>
        <v>1</v>
      </c>
      <c r="E28" s="9">
        <v>1</v>
      </c>
      <c r="F28" s="81">
        <f t="shared" si="2"/>
        <v>1</v>
      </c>
      <c r="G28" s="236">
        <v>4</v>
      </c>
      <c r="H28" s="84" t="s">
        <v>102</v>
      </c>
      <c r="I28" s="98"/>
      <c r="J28" s="147"/>
      <c r="K28" s="147"/>
      <c r="L28" s="147"/>
      <c r="M28" s="147"/>
      <c r="N28" s="147"/>
      <c r="O28" s="147"/>
      <c r="P28" s="147"/>
      <c r="Q28" s="147"/>
      <c r="R28" s="147"/>
      <c r="S28" s="147"/>
      <c r="T28" s="147"/>
      <c r="U28" s="147"/>
      <c r="V28" s="147"/>
      <c r="W28" s="147"/>
      <c r="X28" s="147"/>
      <c r="AC28" s="9"/>
    </row>
    <row r="29" spans="1:29" s="16" customFormat="1" ht="20.100000000000001" customHeight="1" x14ac:dyDescent="0.25">
      <c r="A29" s="15"/>
      <c r="B29" s="15"/>
      <c r="C29" s="82"/>
      <c r="D29" s="83">
        <f>IF($D$4=$D$1,1,0)</f>
        <v>1</v>
      </c>
      <c r="E29" s="9">
        <v>1</v>
      </c>
      <c r="F29" s="81">
        <f t="shared" si="2"/>
        <v>1</v>
      </c>
      <c r="G29" s="236">
        <v>5</v>
      </c>
      <c r="H29" s="84" t="s">
        <v>103</v>
      </c>
      <c r="I29" s="98"/>
      <c r="J29" s="147"/>
      <c r="K29" s="147"/>
      <c r="L29" s="147"/>
      <c r="M29" s="147"/>
      <c r="N29" s="147"/>
      <c r="O29" s="147"/>
      <c r="P29" s="147"/>
      <c r="Q29" s="147"/>
      <c r="R29" s="147"/>
      <c r="S29" s="147"/>
      <c r="T29" s="147"/>
      <c r="U29" s="147"/>
      <c r="V29" s="147"/>
      <c r="W29" s="147"/>
      <c r="X29" s="147"/>
      <c r="AC29" s="9"/>
    </row>
    <row r="30" spans="1:29" s="16" customFormat="1" ht="20.100000000000001" hidden="1" customHeight="1" x14ac:dyDescent="0.25">
      <c r="A30" s="15"/>
      <c r="B30" s="15"/>
      <c r="C30" s="82"/>
      <c r="D30" s="83">
        <f>IF($D$4=$D$1,1,0)</f>
        <v>1</v>
      </c>
      <c r="E30" s="240">
        <f>IF(E2=DropDowns!$K$5,1,0)</f>
        <v>0</v>
      </c>
      <c r="F30" s="81">
        <f t="shared" si="2"/>
        <v>0</v>
      </c>
      <c r="G30" s="236">
        <v>6</v>
      </c>
      <c r="H30" s="84" t="s">
        <v>104</v>
      </c>
      <c r="I30" s="79"/>
      <c r="J30" s="105"/>
      <c r="K30" s="105"/>
      <c r="L30" s="105"/>
      <c r="M30" s="105"/>
      <c r="N30" s="105"/>
      <c r="O30" s="105"/>
      <c r="P30" s="105"/>
      <c r="Q30" s="105"/>
      <c r="R30" s="105"/>
      <c r="S30" s="105"/>
      <c r="T30" s="105"/>
      <c r="U30" s="105"/>
      <c r="V30" s="105"/>
      <c r="W30" s="105"/>
      <c r="X30" s="105"/>
      <c r="AC30" s="9"/>
    </row>
    <row r="31" spans="1:29" s="16" customFormat="1" ht="20.100000000000001" customHeight="1" x14ac:dyDescent="0.25">
      <c r="A31" s="15"/>
      <c r="B31" s="15"/>
      <c r="C31" s="82"/>
      <c r="D31" s="83">
        <f>IF($D$4=$D$1,1,0)</f>
        <v>1</v>
      </c>
      <c r="E31" s="9">
        <v>1</v>
      </c>
      <c r="F31" s="81">
        <f t="shared" si="2"/>
        <v>1</v>
      </c>
      <c r="G31" s="236">
        <v>7</v>
      </c>
      <c r="H31" s="84" t="s">
        <v>105</v>
      </c>
      <c r="I31" s="99"/>
      <c r="J31" s="241" t="str">
        <f t="shared" ref="J31:X31" si="4">IFERROR((J25+((J29+J27)/0.0036))/J17,"")</f>
        <v/>
      </c>
      <c r="K31" s="241" t="str">
        <f t="shared" si="4"/>
        <v/>
      </c>
      <c r="L31" s="241" t="str">
        <f t="shared" si="4"/>
        <v/>
      </c>
      <c r="M31" s="241" t="str">
        <f t="shared" si="4"/>
        <v/>
      </c>
      <c r="N31" s="241" t="str">
        <f t="shared" si="4"/>
        <v/>
      </c>
      <c r="O31" s="241" t="str">
        <f t="shared" si="4"/>
        <v/>
      </c>
      <c r="P31" s="241" t="str">
        <f t="shared" si="4"/>
        <v/>
      </c>
      <c r="Q31" s="241" t="str">
        <f t="shared" si="4"/>
        <v/>
      </c>
      <c r="R31" s="241" t="str">
        <f t="shared" si="4"/>
        <v/>
      </c>
      <c r="S31" s="241" t="str">
        <f t="shared" si="4"/>
        <v/>
      </c>
      <c r="T31" s="241" t="str">
        <f t="shared" si="4"/>
        <v/>
      </c>
      <c r="U31" s="241" t="str">
        <f t="shared" si="4"/>
        <v/>
      </c>
      <c r="V31" s="241" t="str">
        <f t="shared" si="4"/>
        <v/>
      </c>
      <c r="W31" s="241" t="str">
        <f t="shared" si="4"/>
        <v/>
      </c>
      <c r="X31" s="241" t="str">
        <f t="shared" si="4"/>
        <v/>
      </c>
      <c r="AC31" s="9"/>
    </row>
    <row r="32" spans="1:29" s="9" customFormat="1" ht="20.100000000000001" hidden="1" customHeight="1" x14ac:dyDescent="0.25">
      <c r="A32" s="93"/>
      <c r="B32" s="93"/>
      <c r="C32" s="82"/>
      <c r="D32" s="83">
        <v>0</v>
      </c>
      <c r="E32" s="9">
        <v>1</v>
      </c>
      <c r="F32" s="81">
        <f t="shared" si="2"/>
        <v>0</v>
      </c>
      <c r="G32" s="236"/>
      <c r="H32" s="82" t="s">
        <v>106</v>
      </c>
      <c r="I32" s="87" t="s">
        <v>88</v>
      </c>
      <c r="J32" s="100">
        <f>IFERROR(VLOOKUP(J26,'Lookup tables'!$C$23:$E$30,3,FALSE),0)</f>
        <v>0</v>
      </c>
      <c r="K32" s="100">
        <f>IFERROR(VLOOKUP(K26,'Lookup tables'!$C$23:$E$30,3,FALSE),0)</f>
        <v>0</v>
      </c>
      <c r="L32" s="100">
        <f>IFERROR(VLOOKUP(L26,'Lookup tables'!$C$23:$E$30,3,FALSE),0)</f>
        <v>0</v>
      </c>
      <c r="M32" s="100">
        <f>IFERROR(VLOOKUP(M26,'Lookup tables'!$C$23:$E$30,3,FALSE),0)</f>
        <v>0</v>
      </c>
      <c r="N32" s="100">
        <f>IFERROR(VLOOKUP(N26,'Lookup tables'!$C$23:$E$30,3,FALSE),0)</f>
        <v>0</v>
      </c>
      <c r="O32" s="100">
        <f>IFERROR(VLOOKUP(O26,'Lookup tables'!$C$23:$E$30,3,FALSE),0)</f>
        <v>0</v>
      </c>
      <c r="P32" s="100">
        <f>IFERROR(VLOOKUP(P26,'Lookup tables'!$C$23:$E$30,3,FALSE),0)</f>
        <v>0</v>
      </c>
      <c r="Q32" s="100">
        <f>IFERROR(VLOOKUP(Q26,'Lookup tables'!$C$23:$E$30,3,FALSE),0)</f>
        <v>0</v>
      </c>
      <c r="R32" s="100">
        <f>IFERROR(VLOOKUP(R26,'Lookup tables'!$C$23:$E$30,3,FALSE),0)</f>
        <v>0</v>
      </c>
      <c r="S32" s="100">
        <f>IFERROR(VLOOKUP(S26,'Lookup tables'!$C$23:$E$30,3,FALSE),0)</f>
        <v>0</v>
      </c>
      <c r="T32" s="100">
        <f>IFERROR(VLOOKUP(T26,'Lookup tables'!$C$23:$E$30,3,FALSE),0)</f>
        <v>0</v>
      </c>
      <c r="U32" s="100">
        <f>IFERROR(VLOOKUP(U26,'Lookup tables'!$C$23:$E$30,3,FALSE),0)</f>
        <v>0</v>
      </c>
      <c r="V32" s="100">
        <f>IFERROR(VLOOKUP(V26,'Lookup tables'!$C$23:$E$30,3,FALSE),0)</f>
        <v>0</v>
      </c>
      <c r="W32" s="100">
        <f>IFERROR(VLOOKUP(W26,'Lookup tables'!$C$23:$E$30,3,FALSE),0)</f>
        <v>0</v>
      </c>
      <c r="X32" s="100">
        <f>IFERROR(VLOOKUP(X26,'Lookup tables'!$C$23:$E$30,3,FALSE),0)</f>
        <v>0</v>
      </c>
    </row>
    <row r="33" spans="1:29" s="9" customFormat="1" ht="20.100000000000001" hidden="1" customHeight="1" x14ac:dyDescent="0.25">
      <c r="A33" s="93"/>
      <c r="B33" s="93"/>
      <c r="C33" s="82"/>
      <c r="D33" s="83">
        <v>0</v>
      </c>
      <c r="E33" s="9">
        <v>1</v>
      </c>
      <c r="F33" s="81">
        <f t="shared" si="2"/>
        <v>0</v>
      </c>
      <c r="G33" s="236"/>
      <c r="H33" s="82" t="s">
        <v>107</v>
      </c>
      <c r="I33" s="87" t="s">
        <v>88</v>
      </c>
      <c r="J33" s="100">
        <f>IFERROR(VLOOKUP(J28,'Lookup tables'!$C$23:$E$30,3,FALSE),0)</f>
        <v>0</v>
      </c>
      <c r="K33" s="100">
        <f>IFERROR(VLOOKUP(K28,'Lookup tables'!$C$23:$E$30,3,FALSE),0)</f>
        <v>0</v>
      </c>
      <c r="L33" s="100">
        <f>IFERROR(VLOOKUP(L28,'Lookup tables'!$C$23:$E$30,3,FALSE),0)</f>
        <v>0</v>
      </c>
      <c r="M33" s="100">
        <f>IFERROR(VLOOKUP(M28,'Lookup tables'!$C$23:$E$30,3,FALSE),0)</f>
        <v>0</v>
      </c>
      <c r="N33" s="100">
        <f>IFERROR(VLOOKUP(N28,'Lookup tables'!$C$23:$E$30,3,FALSE),0)</f>
        <v>0</v>
      </c>
      <c r="O33" s="100">
        <f>IFERROR(VLOOKUP(O28,'Lookup tables'!$C$23:$E$30,3,FALSE),0)</f>
        <v>0</v>
      </c>
      <c r="P33" s="100">
        <f>IFERROR(VLOOKUP(P28,'Lookup tables'!$C$23:$E$30,3,FALSE),0)</f>
        <v>0</v>
      </c>
      <c r="Q33" s="100">
        <f>IFERROR(VLOOKUP(Q28,'Lookup tables'!$C$23:$E$30,3,FALSE),0)</f>
        <v>0</v>
      </c>
      <c r="R33" s="100">
        <f>IFERROR(VLOOKUP(R28,'Lookup tables'!$C$23:$E$30,3,FALSE),0)</f>
        <v>0</v>
      </c>
      <c r="S33" s="100">
        <f>IFERROR(VLOOKUP(S28,'Lookup tables'!$C$23:$E$30,3,FALSE),0)</f>
        <v>0</v>
      </c>
      <c r="T33" s="100">
        <f>IFERROR(VLOOKUP(T28,'Lookup tables'!$C$23:$E$30,3,FALSE),0)</f>
        <v>0</v>
      </c>
      <c r="U33" s="100">
        <f>IFERROR(VLOOKUP(U28,'Lookup tables'!$C$23:$E$30,3,FALSE),0)</f>
        <v>0</v>
      </c>
      <c r="V33" s="100">
        <f>IFERROR(VLOOKUP(V28,'Lookup tables'!$C$23:$E$30,3,FALSE),0)</f>
        <v>0</v>
      </c>
      <c r="W33" s="100">
        <f>IFERROR(VLOOKUP(W28,'Lookup tables'!$C$23:$E$30,3,FALSE),0)</f>
        <v>0</v>
      </c>
      <c r="X33" s="100">
        <f>IFERROR(VLOOKUP(X28,'Lookup tables'!$C$23:$E$30,3,FALSE),0)</f>
        <v>0</v>
      </c>
    </row>
    <row r="34" spans="1:29" s="9" customFormat="1" ht="20.100000000000001" hidden="1" customHeight="1" x14ac:dyDescent="0.25">
      <c r="A34" s="93"/>
      <c r="B34" s="93"/>
      <c r="C34" s="82"/>
      <c r="D34" s="83">
        <f>IF($D$4=$D$1,1,0)</f>
        <v>1</v>
      </c>
      <c r="E34" s="240">
        <f>IF($E$2=DropDowns!$K$3,1,0)</f>
        <v>0</v>
      </c>
      <c r="F34" s="81">
        <f t="shared" si="2"/>
        <v>0</v>
      </c>
      <c r="G34" s="236">
        <v>8</v>
      </c>
      <c r="H34" s="84" t="s">
        <v>108</v>
      </c>
      <c r="I34" s="87"/>
      <c r="J34" s="242" t="str">
        <f>IFERROR(VLOOKUP(J16,'Lookup tables'!$B$6:$E$18,4,FALSE),"")</f>
        <v/>
      </c>
      <c r="K34" s="242" t="str">
        <f>IFERROR(VLOOKUP(K16,'Lookup tables'!$B$6:$E$18,4,FALSE),"")</f>
        <v/>
      </c>
      <c r="L34" s="242" t="str">
        <f>IFERROR(VLOOKUP(L16,'Lookup tables'!$B$6:$E$18,4,FALSE),"")</f>
        <v/>
      </c>
      <c r="M34" s="242" t="str">
        <f>IFERROR(VLOOKUP(M16,'Lookup tables'!$B$6:$E$18,4,FALSE),"")</f>
        <v/>
      </c>
      <c r="N34" s="242" t="str">
        <f>IFERROR(VLOOKUP(N16,'Lookup tables'!$B$6:$E$18,4,FALSE),"")</f>
        <v/>
      </c>
      <c r="O34" s="242" t="str">
        <f>IFERROR(VLOOKUP(O16,'Lookup tables'!$B$6:$E$18,4,FALSE),"")</f>
        <v/>
      </c>
      <c r="P34" s="242" t="str">
        <f>IFERROR(VLOOKUP(P16,'Lookup tables'!$B$6:$E$18,4,FALSE),"")</f>
        <v/>
      </c>
      <c r="Q34" s="242" t="str">
        <f>IFERROR(VLOOKUP(Q16,'Lookup tables'!$B$6:$E$18,4,FALSE),"")</f>
        <v/>
      </c>
      <c r="R34" s="242" t="str">
        <f>IFERROR(VLOOKUP(R16,'Lookup tables'!$B$6:$E$18,4,FALSE),"")</f>
        <v/>
      </c>
      <c r="S34" s="242" t="str">
        <f>IFERROR(VLOOKUP(S16,'Lookup tables'!$B$6:$E$18,4,FALSE),"")</f>
        <v/>
      </c>
      <c r="T34" s="242" t="str">
        <f>IFERROR(VLOOKUP(T16,'Lookup tables'!$B$6:$E$18,4,FALSE),"")</f>
        <v/>
      </c>
      <c r="U34" s="242" t="str">
        <f>IFERROR(VLOOKUP(U16,'Lookup tables'!$B$6:$E$18,4,FALSE),"")</f>
        <v/>
      </c>
      <c r="V34" s="242" t="str">
        <f>IFERROR(VLOOKUP(V16,'Lookup tables'!$B$6:$E$18,4,FALSE),"")</f>
        <v/>
      </c>
      <c r="W34" s="242" t="str">
        <f>IFERROR(VLOOKUP(W16,'Lookup tables'!$B$6:$E$18,4,FALSE),"")</f>
        <v/>
      </c>
      <c r="X34" s="242" t="str">
        <f>IFERROR(VLOOKUP(X16,'Lookup tables'!$B$6:$E$18,4,FALSE),"")</f>
        <v/>
      </c>
    </row>
    <row r="35" spans="1:29" s="9" customFormat="1" ht="20.100000000000001" hidden="1" customHeight="1" x14ac:dyDescent="0.25">
      <c r="A35" s="93"/>
      <c r="B35" s="93"/>
      <c r="C35" s="82"/>
      <c r="D35" s="83">
        <f>IF($D$4=$D$1,1,0)</f>
        <v>1</v>
      </c>
      <c r="E35" s="240">
        <f>IF($E$2=DropDowns!$K$3,1,0)</f>
        <v>0</v>
      </c>
      <c r="F35" s="81">
        <f t="shared" si="2"/>
        <v>0</v>
      </c>
      <c r="G35" s="236">
        <v>9</v>
      </c>
      <c r="H35" s="84" t="s">
        <v>109</v>
      </c>
      <c r="I35" s="87"/>
      <c r="J35" s="145"/>
      <c r="K35" s="145"/>
      <c r="L35" s="145"/>
      <c r="M35" s="145"/>
      <c r="N35" s="145"/>
      <c r="O35" s="145"/>
      <c r="P35" s="145"/>
      <c r="Q35" s="145"/>
      <c r="R35" s="145"/>
      <c r="S35" s="145"/>
      <c r="T35" s="145"/>
      <c r="U35" s="145"/>
      <c r="V35" s="145"/>
      <c r="W35" s="145"/>
      <c r="X35" s="145"/>
    </row>
    <row r="36" spans="1:29" s="9" customFormat="1" ht="20.100000000000001" hidden="1" customHeight="1" x14ac:dyDescent="0.25">
      <c r="A36" s="93"/>
      <c r="B36" s="93"/>
      <c r="C36" s="82"/>
      <c r="D36" s="83">
        <v>0</v>
      </c>
      <c r="E36" s="9">
        <v>1</v>
      </c>
      <c r="F36" s="81">
        <f t="shared" si="2"/>
        <v>0</v>
      </c>
      <c r="G36" s="236"/>
      <c r="H36" s="82" t="s">
        <v>110</v>
      </c>
      <c r="I36" s="87" t="s">
        <v>88</v>
      </c>
      <c r="J36" s="101" t="str">
        <f>IF(J35&gt;0,J35,J34)</f>
        <v/>
      </c>
      <c r="K36" s="101" t="str">
        <f t="shared" ref="K36:M36" si="5">IF(K35&gt;0,K35,K34)</f>
        <v/>
      </c>
      <c r="L36" s="101" t="str">
        <f t="shared" si="5"/>
        <v/>
      </c>
      <c r="M36" s="101" t="str">
        <f t="shared" si="5"/>
        <v/>
      </c>
      <c r="N36" s="101" t="str">
        <f t="shared" ref="N36" si="6">IF(N35&gt;0,N35,N34)</f>
        <v/>
      </c>
      <c r="O36" s="101" t="str">
        <f t="shared" ref="O36" si="7">IF(O35&gt;0,O35,O34)</f>
        <v/>
      </c>
      <c r="P36" s="101" t="str">
        <f t="shared" ref="P36" si="8">IF(P35&gt;0,P35,P34)</f>
        <v/>
      </c>
      <c r="Q36" s="101" t="str">
        <f t="shared" ref="Q36" si="9">IF(Q35&gt;0,Q35,Q34)</f>
        <v/>
      </c>
      <c r="R36" s="101" t="str">
        <f t="shared" ref="R36" si="10">IF(R35&gt;0,R35,R34)</f>
        <v/>
      </c>
      <c r="S36" s="101" t="str">
        <f t="shared" ref="S36" si="11">IF(S35&gt;0,S35,S34)</f>
        <v/>
      </c>
      <c r="T36" s="101" t="str">
        <f t="shared" ref="T36" si="12">IF(T35&gt;0,T35,T34)</f>
        <v/>
      </c>
      <c r="U36" s="101" t="str">
        <f t="shared" ref="U36" si="13">IF(U35&gt;0,U35,U34)</f>
        <v/>
      </c>
      <c r="V36" s="101" t="str">
        <f t="shared" ref="V36" si="14">IF(V35&gt;0,V35,V34)</f>
        <v/>
      </c>
      <c r="W36" s="101" t="str">
        <f t="shared" ref="W36" si="15">IF(W35&gt;0,W35,W34)</f>
        <v/>
      </c>
      <c r="X36" s="101" t="str">
        <f t="shared" ref="X36" si="16">IF(X35&gt;0,X35,X34)</f>
        <v/>
      </c>
    </row>
    <row r="37" spans="1:29" s="9" customFormat="1" ht="20.100000000000001" hidden="1" customHeight="1" x14ac:dyDescent="0.25">
      <c r="A37" s="93"/>
      <c r="B37" s="93"/>
      <c r="C37" s="82"/>
      <c r="D37" s="83">
        <v>0</v>
      </c>
      <c r="E37" s="9">
        <v>1</v>
      </c>
      <c r="F37" s="81">
        <f t="shared" si="2"/>
        <v>0</v>
      </c>
      <c r="G37" s="236"/>
      <c r="H37" s="82"/>
      <c r="I37" s="87"/>
      <c r="J37" s="101"/>
      <c r="K37" s="101"/>
      <c r="L37" s="101"/>
      <c r="M37" s="101"/>
      <c r="N37" s="101"/>
      <c r="O37" s="101"/>
      <c r="P37" s="101"/>
      <c r="Q37" s="101"/>
      <c r="R37" s="101"/>
      <c r="S37" s="101"/>
      <c r="T37" s="101"/>
      <c r="U37" s="101"/>
      <c r="V37" s="101"/>
      <c r="W37" s="101"/>
      <c r="X37" s="101"/>
    </row>
    <row r="38" spans="1:29" s="16" customFormat="1" ht="20.100000000000001" hidden="1" customHeight="1" x14ac:dyDescent="0.25">
      <c r="A38" s="15"/>
      <c r="B38" s="15"/>
      <c r="C38" s="82"/>
      <c r="D38" s="83">
        <f>IF($D$4=$D$1,1,0)</f>
        <v>1</v>
      </c>
      <c r="E38" s="240">
        <f>IF($E$2=DropDowns!$K$3,1,0)</f>
        <v>0</v>
      </c>
      <c r="F38" s="81">
        <f t="shared" si="2"/>
        <v>0</v>
      </c>
      <c r="G38" s="236">
        <v>10</v>
      </c>
      <c r="H38" s="86" t="s">
        <v>111</v>
      </c>
      <c r="I38" s="86"/>
      <c r="J38" s="238" t="str">
        <f t="shared" ref="J38:X38" si="17">IFERROR(J25*J36+J27*J32+J29*J33,"")</f>
        <v/>
      </c>
      <c r="K38" s="238" t="str">
        <f t="shared" si="17"/>
        <v/>
      </c>
      <c r="L38" s="238" t="str">
        <f t="shared" si="17"/>
        <v/>
      </c>
      <c r="M38" s="238" t="str">
        <f t="shared" si="17"/>
        <v/>
      </c>
      <c r="N38" s="238" t="str">
        <f t="shared" si="17"/>
        <v/>
      </c>
      <c r="O38" s="238" t="str">
        <f t="shared" si="17"/>
        <v/>
      </c>
      <c r="P38" s="238" t="str">
        <f t="shared" si="17"/>
        <v/>
      </c>
      <c r="Q38" s="238" t="str">
        <f t="shared" si="17"/>
        <v/>
      </c>
      <c r="R38" s="238" t="str">
        <f t="shared" si="17"/>
        <v/>
      </c>
      <c r="S38" s="238" t="str">
        <f t="shared" si="17"/>
        <v/>
      </c>
      <c r="T38" s="238" t="str">
        <f t="shared" si="17"/>
        <v/>
      </c>
      <c r="U38" s="238" t="str">
        <f t="shared" si="17"/>
        <v/>
      </c>
      <c r="V38" s="238" t="str">
        <f t="shared" si="17"/>
        <v/>
      </c>
      <c r="W38" s="238" t="str">
        <f t="shared" si="17"/>
        <v/>
      </c>
      <c r="X38" s="238" t="str">
        <f t="shared" si="17"/>
        <v/>
      </c>
      <c r="AC38" s="9"/>
    </row>
    <row r="39" spans="1:29" s="16" customFormat="1" ht="20.100000000000001" hidden="1" customHeight="1" x14ac:dyDescent="0.25">
      <c r="A39" s="15"/>
      <c r="B39" s="15"/>
      <c r="C39" s="82"/>
      <c r="D39" s="83">
        <f>IF($D$4=$D$1,1,0)</f>
        <v>1</v>
      </c>
      <c r="E39" s="240">
        <f>IF($E$2=DropDowns!$K$3,1,0)</f>
        <v>0</v>
      </c>
      <c r="F39" s="81">
        <f t="shared" si="2"/>
        <v>0</v>
      </c>
      <c r="G39" s="236">
        <v>11</v>
      </c>
      <c r="H39" s="86" t="s">
        <v>112</v>
      </c>
      <c r="I39" s="86"/>
      <c r="J39" s="238" t="str">
        <f t="shared" ref="J39:X39" si="18">IFERROR((J38*1000)/J17,"")</f>
        <v/>
      </c>
      <c r="K39" s="238" t="str">
        <f t="shared" si="18"/>
        <v/>
      </c>
      <c r="L39" s="238" t="str">
        <f t="shared" si="18"/>
        <v/>
      </c>
      <c r="M39" s="238" t="str">
        <f t="shared" si="18"/>
        <v/>
      </c>
      <c r="N39" s="238" t="str">
        <f t="shared" si="18"/>
        <v/>
      </c>
      <c r="O39" s="238" t="str">
        <f t="shared" si="18"/>
        <v/>
      </c>
      <c r="P39" s="238" t="str">
        <f t="shared" si="18"/>
        <v/>
      </c>
      <c r="Q39" s="238" t="str">
        <f t="shared" si="18"/>
        <v/>
      </c>
      <c r="R39" s="238" t="str">
        <f t="shared" si="18"/>
        <v/>
      </c>
      <c r="S39" s="238" t="str">
        <f t="shared" si="18"/>
        <v/>
      </c>
      <c r="T39" s="238" t="str">
        <f t="shared" si="18"/>
        <v/>
      </c>
      <c r="U39" s="238" t="str">
        <f t="shared" si="18"/>
        <v/>
      </c>
      <c r="V39" s="238" t="str">
        <f t="shared" si="18"/>
        <v/>
      </c>
      <c r="W39" s="238" t="str">
        <f t="shared" si="18"/>
        <v/>
      </c>
      <c r="X39" s="238" t="str">
        <f t="shared" si="18"/>
        <v/>
      </c>
      <c r="AC39" s="9"/>
    </row>
    <row r="40" spans="1:29" s="16" customFormat="1" ht="9.75" customHeight="1" x14ac:dyDescent="0.25">
      <c r="A40" s="15"/>
      <c r="B40" s="15"/>
      <c r="C40" s="82"/>
      <c r="D40" s="83">
        <v>1</v>
      </c>
      <c r="E40" s="9">
        <v>1</v>
      </c>
      <c r="F40" s="81">
        <f t="shared" si="2"/>
        <v>1</v>
      </c>
      <c r="G40" s="236"/>
      <c r="H40" s="102"/>
      <c r="I40" s="98"/>
      <c r="J40" s="17"/>
      <c r="K40" s="17"/>
      <c r="L40" s="17"/>
      <c r="M40" s="17"/>
      <c r="N40" s="17"/>
      <c r="O40" s="17"/>
      <c r="P40" s="17"/>
      <c r="Q40" s="17"/>
      <c r="R40" s="17"/>
      <c r="S40" s="17"/>
      <c r="T40" s="17"/>
      <c r="U40" s="17"/>
      <c r="V40" s="17"/>
      <c r="W40" s="17"/>
      <c r="X40" s="17"/>
      <c r="AC40" s="9"/>
    </row>
    <row r="41" spans="1:29" s="16" customFormat="1" ht="20.100000000000001" hidden="1" customHeight="1" x14ac:dyDescent="0.25">
      <c r="A41" s="15"/>
      <c r="B41" s="15"/>
      <c r="C41" s="82"/>
      <c r="D41" s="83">
        <v>0</v>
      </c>
      <c r="E41" s="9">
        <v>1</v>
      </c>
      <c r="F41" s="81">
        <f t="shared" si="2"/>
        <v>0</v>
      </c>
      <c r="G41" s="236"/>
      <c r="H41" s="96" t="s">
        <v>113</v>
      </c>
      <c r="I41" s="87" t="s">
        <v>88</v>
      </c>
      <c r="J41" s="17"/>
      <c r="K41" s="17"/>
      <c r="L41" s="17"/>
      <c r="M41" s="17"/>
      <c r="N41" s="17"/>
      <c r="O41" s="17"/>
      <c r="P41" s="17"/>
      <c r="Q41" s="17"/>
      <c r="R41" s="17"/>
      <c r="S41" s="17"/>
      <c r="T41" s="17"/>
      <c r="U41" s="17"/>
      <c r="V41" s="17"/>
      <c r="W41" s="17"/>
      <c r="X41" s="17"/>
      <c r="AC41" s="9"/>
    </row>
    <row r="42" spans="1:29" s="86" customFormat="1" ht="20.100000000000001" customHeight="1" x14ac:dyDescent="0.25">
      <c r="A42" s="15"/>
      <c r="B42" s="15"/>
      <c r="C42" s="82"/>
      <c r="D42" s="103">
        <v>1</v>
      </c>
      <c r="E42" s="87">
        <v>1</v>
      </c>
      <c r="F42" s="81">
        <f t="shared" si="2"/>
        <v>1</v>
      </c>
      <c r="G42" s="236">
        <v>12</v>
      </c>
      <c r="H42" s="247" t="s">
        <v>114</v>
      </c>
      <c r="I42" s="98"/>
      <c r="J42" s="235"/>
      <c r="K42" s="235"/>
      <c r="L42" s="235"/>
      <c r="M42" s="235"/>
      <c r="N42" s="235"/>
      <c r="O42" s="235"/>
      <c r="P42" s="235"/>
      <c r="Q42" s="235"/>
      <c r="R42" s="235"/>
      <c r="S42" s="235"/>
      <c r="T42" s="235"/>
      <c r="U42" s="235"/>
      <c r="V42" s="235"/>
      <c r="W42" s="235"/>
      <c r="X42" s="235"/>
      <c r="AC42" s="87"/>
    </row>
    <row r="43" spans="1:29" s="16" customFormat="1" ht="20.100000000000001" hidden="1" customHeight="1" x14ac:dyDescent="0.25">
      <c r="A43" s="15"/>
      <c r="B43" s="15"/>
      <c r="C43" s="82"/>
      <c r="D43" s="83"/>
      <c r="E43" s="9"/>
      <c r="F43" s="93"/>
      <c r="G43" s="155"/>
      <c r="H43" s="246"/>
      <c r="I43" s="79"/>
      <c r="J43" s="17"/>
      <c r="K43" s="17"/>
      <c r="L43" s="17"/>
      <c r="M43" s="17"/>
      <c r="N43" s="17"/>
      <c r="O43" s="17"/>
      <c r="P43" s="17"/>
      <c r="Q43" s="17"/>
      <c r="R43" s="17"/>
      <c r="S43" s="17"/>
      <c r="T43" s="17"/>
      <c r="U43" s="17"/>
      <c r="V43" s="17"/>
      <c r="W43" s="17"/>
      <c r="X43" s="17"/>
      <c r="AC43" s="9"/>
    </row>
    <row r="44" spans="1:29" s="16" customFormat="1" ht="20.100000000000001" hidden="1" customHeight="1" x14ac:dyDescent="0.25">
      <c r="A44" s="15"/>
      <c r="B44" s="15"/>
      <c r="C44" s="82"/>
      <c r="D44" s="15"/>
      <c r="E44" s="15"/>
      <c r="F44" s="93"/>
      <c r="G44" s="155"/>
      <c r="I44" s="86"/>
      <c r="J44" s="17"/>
      <c r="K44" s="17"/>
      <c r="L44" s="17"/>
      <c r="M44" s="17"/>
      <c r="N44" s="17"/>
      <c r="O44" s="17"/>
      <c r="P44" s="17"/>
      <c r="Q44" s="17"/>
      <c r="R44" s="17"/>
      <c r="S44" s="17"/>
      <c r="T44" s="17"/>
      <c r="U44" s="17"/>
      <c r="V44" s="17"/>
      <c r="W44" s="17"/>
      <c r="X44" s="17"/>
      <c r="Z44" s="83"/>
      <c r="AA44" s="9"/>
      <c r="AB44" s="9"/>
      <c r="AC44" s="9"/>
    </row>
    <row r="45" spans="1:29" hidden="1" x14ac:dyDescent="0.25">
      <c r="C45" s="80"/>
      <c r="K45"/>
      <c r="L45"/>
      <c r="M45"/>
      <c r="N45"/>
      <c r="O45"/>
      <c r="P45"/>
      <c r="Q45"/>
      <c r="R45"/>
      <c r="S45"/>
      <c r="T45"/>
      <c r="U45"/>
      <c r="V45"/>
      <c r="W45"/>
      <c r="X45"/>
      <c r="Z45"/>
      <c r="AA45"/>
      <c r="AB45"/>
    </row>
    <row r="46" spans="1:29" hidden="1" x14ac:dyDescent="0.25">
      <c r="C46" s="80"/>
      <c r="K46"/>
      <c r="L46"/>
      <c r="M46"/>
      <c r="N46"/>
      <c r="O46"/>
      <c r="P46"/>
      <c r="Q46"/>
      <c r="R46"/>
      <c r="S46"/>
      <c r="T46"/>
      <c r="U46"/>
      <c r="V46"/>
      <c r="W46"/>
      <c r="X46"/>
      <c r="Z46"/>
      <c r="AA46"/>
      <c r="AB46"/>
    </row>
    <row r="47" spans="1:29" hidden="1" x14ac:dyDescent="0.25">
      <c r="C47" s="80"/>
      <c r="K47"/>
      <c r="L47"/>
      <c r="M47"/>
      <c r="N47"/>
      <c r="O47"/>
      <c r="P47"/>
      <c r="Q47"/>
      <c r="R47"/>
      <c r="S47"/>
      <c r="T47"/>
      <c r="U47"/>
      <c r="V47"/>
      <c r="W47"/>
      <c r="X47"/>
      <c r="Z47"/>
      <c r="AA47"/>
      <c r="AB47"/>
    </row>
    <row r="48" spans="1:29" hidden="1" x14ac:dyDescent="0.25">
      <c r="C48" s="80"/>
    </row>
    <row r="49" spans="3:10" hidden="1" x14ac:dyDescent="0.25">
      <c r="C49" s="80"/>
      <c r="H49" s="1"/>
      <c r="I49" s="1"/>
    </row>
    <row r="50" spans="3:10" hidden="1" x14ac:dyDescent="0.25">
      <c r="C50" s="80"/>
    </row>
    <row r="51" spans="3:10" hidden="1" x14ac:dyDescent="0.25">
      <c r="C51" s="80"/>
    </row>
    <row r="52" spans="3:10" x14ac:dyDescent="0.25">
      <c r="C52" s="80"/>
      <c r="G52" s="237"/>
    </row>
    <row r="53" spans="3:10" x14ac:dyDescent="0.25">
      <c r="C53" s="80"/>
      <c r="G53" s="237"/>
      <c r="H53" s="355" t="s">
        <v>115</v>
      </c>
      <c r="I53" s="1"/>
      <c r="J53" s="104"/>
    </row>
    <row r="54" spans="3:10" x14ac:dyDescent="0.25">
      <c r="C54" s="80"/>
      <c r="G54" s="237"/>
      <c r="H54" s="355"/>
      <c r="I54" s="1"/>
    </row>
    <row r="55" spans="3:10" x14ac:dyDescent="0.25">
      <c r="C55" s="80"/>
      <c r="H55" s="355"/>
      <c r="I55" s="1"/>
    </row>
    <row r="56" spans="3:10" x14ac:dyDescent="0.25">
      <c r="C56" s="80"/>
      <c r="H56" s="1"/>
      <c r="I56" s="1"/>
    </row>
    <row r="57" spans="3:10" x14ac:dyDescent="0.25">
      <c r="C57" s="80"/>
    </row>
    <row r="58" spans="3:10" x14ac:dyDescent="0.25">
      <c r="C58" s="80"/>
    </row>
    <row r="59" spans="3:10" x14ac:dyDescent="0.25">
      <c r="C59" s="80"/>
    </row>
    <row r="60" spans="3:10" x14ac:dyDescent="0.25">
      <c r="C60" s="80"/>
    </row>
    <row r="61" spans="3:10" x14ac:dyDescent="0.25">
      <c r="C61" s="80"/>
    </row>
    <row r="62" spans="3:10" x14ac:dyDescent="0.25">
      <c r="C62" s="80"/>
    </row>
    <row r="63" spans="3:10" x14ac:dyDescent="0.25">
      <c r="C63" s="80"/>
    </row>
    <row r="64" spans="3:10" x14ac:dyDescent="0.25">
      <c r="C64" s="80"/>
    </row>
    <row r="65" spans="3:3" x14ac:dyDescent="0.25">
      <c r="C65" s="80"/>
    </row>
  </sheetData>
  <sheetProtection algorithmName="SHA-512" hashValue="3Lq1Mw43llVuAfH1IT/7QjAvIhj2yVr+PrHHyOYFQ+vQNlI6xcds3RNZV47NZ13saXXPhS6E2JtjFHe0dVLM+A==" saltValue="E+GnoI7wzNyplCb3KaC6pA==" spinCount="100000" sheet="1" objects="1" scenarios="1" selectLockedCells="1"/>
  <autoFilter ref="F7:F51" xr:uid="{FBEC759B-DB81-4AC1-8702-C72ECDC463EB}">
    <filterColumn colId="0">
      <filters>
        <filter val="1"/>
      </filters>
    </filterColumn>
  </autoFilter>
  <mergeCells count="2">
    <mergeCell ref="H53:H55"/>
    <mergeCell ref="H2:H4"/>
  </mergeCells>
  <pageMargins left="0.7" right="0.7" top="0.75" bottom="0.75" header="0.3" footer="0.3"/>
  <pageSetup orientation="portrait" r:id="rId1"/>
  <headerFooter>
    <oddHeader>&amp;R&amp;"Calibri"&amp;12&amp;K000000 UNCLASSIFIED - NON CLASSIFIÉ&amp;1#_x000D_</oddHeader>
  </headerFooter>
  <drawing r:id="rId2"/>
  <legacyDrawing r:id="rId3"/>
  <controls>
    <mc:AlternateContent xmlns:mc="http://schemas.openxmlformats.org/markup-compatibility/2006">
      <mc:Choice Requires="x14">
        <control shapeId="12345" r:id="rId4" name="Image4">
          <controlPr defaultSize="0" autoLine="0" altText="Help button for entering Energy Star Portfolio Manager score" r:id="rId5">
            <anchor moveWithCells="1" sizeWithCells="1">
              <from>
                <xdr:col>8</xdr:col>
                <xdr:colOff>171450</xdr:colOff>
                <xdr:row>19</xdr:row>
                <xdr:rowOff>19050</xdr:rowOff>
              </from>
              <to>
                <xdr:col>8</xdr:col>
                <xdr:colOff>457200</xdr:colOff>
                <xdr:row>20</xdr:row>
                <xdr:rowOff>57150</xdr:rowOff>
              </to>
            </anchor>
          </controlPr>
        </control>
      </mc:Choice>
      <mc:Fallback>
        <control shapeId="12345" r:id="rId4" name="Image4"/>
      </mc:Fallback>
    </mc:AlternateContent>
    <mc:AlternateContent xmlns:mc="http://schemas.openxmlformats.org/markup-compatibility/2006">
      <mc:Choice Requires="x14">
        <control shapeId="12343" r:id="rId6" name="Image3">
          <controlPr defaultSize="0" autoLine="0" altText="Help button icon for optional user entered electricity emissions factor" r:id="rId5">
            <anchor moveWithCells="1" sizeWithCells="1">
              <from>
                <xdr:col>8</xdr:col>
                <xdr:colOff>200025</xdr:colOff>
                <xdr:row>33</xdr:row>
                <xdr:rowOff>200025</xdr:rowOff>
              </from>
              <to>
                <xdr:col>8</xdr:col>
                <xdr:colOff>485775</xdr:colOff>
                <xdr:row>34</xdr:row>
                <xdr:rowOff>238125</xdr:rowOff>
              </to>
            </anchor>
          </controlPr>
        </control>
      </mc:Choice>
      <mc:Fallback>
        <control shapeId="12343" r:id="rId6" name="Image3"/>
      </mc:Fallback>
    </mc:AlternateContent>
    <mc:AlternateContent xmlns:mc="http://schemas.openxmlformats.org/markup-compatibility/2006">
      <mc:Choice Requires="x14">
        <control shapeId="12342" r:id="rId7" name="Image2">
          <controlPr defaultSize="0" autoLine="0" altText="Help button for energy consumption inputs" r:id="rId8">
            <anchor moveWithCells="1" sizeWithCells="1">
              <from>
                <xdr:col>8</xdr:col>
                <xdr:colOff>190500</xdr:colOff>
                <xdr:row>24</xdr:row>
                <xdr:rowOff>0</xdr:rowOff>
              </from>
              <to>
                <xdr:col>8</xdr:col>
                <xdr:colOff>476250</xdr:colOff>
                <xdr:row>25</xdr:row>
                <xdr:rowOff>47625</xdr:rowOff>
              </to>
            </anchor>
          </controlPr>
        </control>
      </mc:Choice>
      <mc:Fallback>
        <control shapeId="12342" r:id="rId7" name="Image2"/>
      </mc:Fallback>
    </mc:AlternateContent>
    <mc:AlternateContent xmlns:mc="http://schemas.openxmlformats.org/markup-compatibility/2006">
      <mc:Choice Requires="x14">
        <control shapeId="12312" r:id="rId9" name="Image1">
          <controlPr defaultSize="0" autoLine="0" autoPict="0" altText="Help button for energy use trends" r:id="rId5">
            <anchor moveWithCells="1">
              <from>
                <xdr:col>8</xdr:col>
                <xdr:colOff>190500</xdr:colOff>
                <xdr:row>40</xdr:row>
                <xdr:rowOff>200025</xdr:rowOff>
              </from>
              <to>
                <xdr:col>8</xdr:col>
                <xdr:colOff>476250</xdr:colOff>
                <xdr:row>51</xdr:row>
                <xdr:rowOff>38100</xdr:rowOff>
              </to>
            </anchor>
          </controlPr>
        </control>
      </mc:Choice>
      <mc:Fallback>
        <control shapeId="12312" r:id="rId9" name="Image1"/>
      </mc:Fallback>
    </mc:AlternateContent>
    <mc:AlternateContent xmlns:mc="http://schemas.openxmlformats.org/markup-compatibility/2006">
      <mc:Choice Requires="x14">
        <control shapeId="12304" r:id="rId10" name="CommandButton2">
          <controlPr defaultSize="0" autoLine="0" altText="Button to click to back to previous tab" r:id="rId11">
            <anchor moveWithCells="1">
              <from>
                <xdr:col>7</xdr:col>
                <xdr:colOff>3124200</xdr:colOff>
                <xdr:row>4</xdr:row>
                <xdr:rowOff>114300</xdr:rowOff>
              </from>
              <to>
                <xdr:col>7</xdr:col>
                <xdr:colOff>4457700</xdr:colOff>
                <xdr:row>5</xdr:row>
                <xdr:rowOff>295275</xdr:rowOff>
              </to>
            </anchor>
          </controlPr>
        </control>
      </mc:Choice>
      <mc:Fallback>
        <control shapeId="12304" r:id="rId10" name="CommandButton2"/>
      </mc:Fallback>
    </mc:AlternateContent>
    <mc:AlternateContent xmlns:mc="http://schemas.openxmlformats.org/markup-compatibility/2006">
      <mc:Choice Requires="x14">
        <control shapeId="12302" r:id="rId12" name="ComboBox1">
          <controlPr defaultSize="0" autoLine="0" altText="Drop down menu to select the form of data entry you would like to use to input energy data into the tool." linkedCell="D4" listFillRange="D1:D2" r:id="rId13">
            <anchor moveWithCells="1">
              <from>
                <xdr:col>8</xdr:col>
                <xdr:colOff>38100</xdr:colOff>
                <xdr:row>8</xdr:row>
                <xdr:rowOff>190500</xdr:rowOff>
              </from>
              <to>
                <xdr:col>10</xdr:col>
                <xdr:colOff>447675</xdr:colOff>
                <xdr:row>8</xdr:row>
                <xdr:rowOff>514350</xdr:rowOff>
              </to>
            </anchor>
          </controlPr>
        </control>
      </mc:Choice>
      <mc:Fallback>
        <control shapeId="12302" r:id="rId12" name="ComboBox1"/>
      </mc:Fallback>
    </mc:AlternateContent>
    <mc:AlternateContent xmlns:mc="http://schemas.openxmlformats.org/markup-compatibility/2006">
      <mc:Choice Requires="x14">
        <control shapeId="12289" r:id="rId14" name="CommandButton1">
          <controlPr defaultSize="0" autoLine="0" altText="Button to click to go to next tab" r:id="rId15">
            <anchor moveWithCells="1">
              <from>
                <xdr:col>9</xdr:col>
                <xdr:colOff>114300</xdr:colOff>
                <xdr:row>52</xdr:row>
                <xdr:rowOff>66675</xdr:rowOff>
              </from>
              <to>
                <xdr:col>10</xdr:col>
                <xdr:colOff>590550</xdr:colOff>
                <xdr:row>55</xdr:row>
                <xdr:rowOff>66675</xdr:rowOff>
              </to>
            </anchor>
          </controlPr>
        </control>
      </mc:Choice>
      <mc:Fallback>
        <control shapeId="12289" r:id="rId14" name="CommandButton1"/>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54D2C28C-AF9C-48C0-B41D-8BE22ACFFD2A}">
          <x14:formula1>
            <xm:f>DropDowns!$G$3:$G$5</xm:f>
          </x14:formula1>
          <xm:sqref>J42:X42</xm:sqref>
        </x14:dataValidation>
        <x14:dataValidation type="list" allowBlank="1" showInputMessage="1" showErrorMessage="1" xr:uid="{DA16922E-7AA9-4E65-87CD-056A6A994357}">
          <x14:formula1>
            <xm:f>'Lookup tables'!$C$23:$C$30</xm:f>
          </x14:formula1>
          <xm:sqref>J26:X26 J28:X28</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B9B5-61E8-4036-9B49-51C028E285EC}">
  <sheetPr codeName="Sheet05" filterMode="1">
    <tabColor rgb="FF00B0F0"/>
  </sheetPr>
  <dimension ref="A14:X86"/>
  <sheetViews>
    <sheetView showGridLines="0" showRowColHeaders="0" showRuler="0" view="pageLayout" topLeftCell="K2" zoomScaleNormal="100" workbookViewId="0">
      <selection activeCell="M63" sqref="M63:O76"/>
    </sheetView>
  </sheetViews>
  <sheetFormatPr baseColWidth="10" defaultColWidth="9.140625" defaultRowHeight="15" x14ac:dyDescent="0.25"/>
  <cols>
    <col min="1" max="1" width="9.140625" style="51" hidden="1" customWidth="1"/>
    <col min="2" max="9" width="9.140625" style="156" hidden="1" customWidth="1"/>
    <col min="10" max="10" width="9.140625" style="51" hidden="1" customWidth="1"/>
    <col min="11" max="11" width="2" style="13" customWidth="1"/>
    <col min="12" max="12" width="1.7109375" style="13" customWidth="1"/>
    <col min="13" max="13" width="9.140625" style="13" customWidth="1"/>
    <col min="14" max="14" width="15" style="13" customWidth="1"/>
    <col min="15" max="15" width="71.42578125" style="13" customWidth="1"/>
    <col min="16" max="16" width="9.140625" customWidth="1"/>
    <col min="17" max="17" width="15.28515625" customWidth="1"/>
    <col min="18" max="18" width="24" customWidth="1"/>
    <col min="19" max="19" width="9.140625" customWidth="1"/>
    <col min="20" max="20" width="6" customWidth="1"/>
    <col min="21" max="21" width="9.140625" customWidth="1"/>
    <col min="25" max="16384" width="9.140625" style="13"/>
  </cols>
  <sheetData>
    <row r="14" spans="15:15" ht="47.25" customHeight="1" x14ac:dyDescent="0.25"/>
    <row r="15" spans="15:15" ht="18" x14ac:dyDescent="0.25">
      <c r="O15" s="228" t="s">
        <v>116</v>
      </c>
    </row>
    <row r="16" spans="15:15" ht="36" customHeight="1" x14ac:dyDescent="0.25"/>
    <row r="17" spans="1:24" ht="19.7" customHeight="1" thickBot="1" x14ac:dyDescent="0.3">
      <c r="M17" s="157" t="s">
        <v>117</v>
      </c>
      <c r="N17" s="158"/>
      <c r="O17" s="158"/>
    </row>
    <row r="18" spans="1:24" x14ac:dyDescent="0.25">
      <c r="M18" s="159"/>
    </row>
    <row r="19" spans="1:24" ht="12.75" customHeight="1" x14ac:dyDescent="0.25">
      <c r="N19" s="369" t="s">
        <v>118</v>
      </c>
      <c r="O19" s="369"/>
    </row>
    <row r="20" spans="1:24" x14ac:dyDescent="0.25">
      <c r="M20" s="161"/>
      <c r="N20" s="369"/>
      <c r="O20" s="369"/>
    </row>
    <row r="21" spans="1:24" x14ac:dyDescent="0.25">
      <c r="M21" s="161"/>
      <c r="N21" s="369"/>
      <c r="O21" s="369"/>
    </row>
    <row r="22" spans="1:24" ht="28.5" customHeight="1" x14ac:dyDescent="0.25">
      <c r="M22" s="161"/>
      <c r="N22" s="369"/>
      <c r="O22" s="369"/>
    </row>
    <row r="23" spans="1:24" ht="53.25" customHeight="1" x14ac:dyDescent="0.25">
      <c r="M23" s="161"/>
      <c r="N23" s="369"/>
      <c r="O23" s="369"/>
    </row>
    <row r="24" spans="1:24" x14ac:dyDescent="0.25">
      <c r="N24" s="162"/>
      <c r="O24" s="162"/>
    </row>
    <row r="25" spans="1:24" s="163" customFormat="1" ht="19.5" customHeight="1" thickBot="1" x14ac:dyDescent="0.3">
      <c r="A25" s="51"/>
      <c r="B25" s="52"/>
      <c r="C25" s="52"/>
      <c r="D25" s="52"/>
      <c r="E25" s="52"/>
      <c r="F25" s="52"/>
      <c r="G25" s="52"/>
      <c r="H25" s="52"/>
      <c r="I25" s="52"/>
      <c r="J25" s="51"/>
      <c r="M25" s="157" t="s">
        <v>119</v>
      </c>
      <c r="N25" s="164"/>
      <c r="O25" s="164"/>
      <c r="P25"/>
      <c r="Q25"/>
      <c r="R25"/>
      <c r="S25"/>
      <c r="T25"/>
      <c r="U25"/>
      <c r="V25"/>
      <c r="W25"/>
      <c r="X25"/>
    </row>
    <row r="26" spans="1:24" x14ac:dyDescent="0.25">
      <c r="M26" s="159"/>
      <c r="N26" s="162"/>
      <c r="O26" s="162"/>
    </row>
    <row r="27" spans="1:24" ht="12.75" customHeight="1" x14ac:dyDescent="0.25">
      <c r="M27" s="159"/>
      <c r="N27" s="369" t="s">
        <v>120</v>
      </c>
      <c r="O27" s="369"/>
    </row>
    <row r="28" spans="1:24" x14ac:dyDescent="0.25">
      <c r="M28" s="159"/>
      <c r="N28" s="369"/>
      <c r="O28" s="369"/>
    </row>
    <row r="29" spans="1:24" ht="41.25" customHeight="1" x14ac:dyDescent="0.25">
      <c r="M29" s="159"/>
      <c r="N29" s="369"/>
      <c r="O29" s="369"/>
    </row>
    <row r="30" spans="1:24" ht="12.75" customHeight="1" x14ac:dyDescent="0.25">
      <c r="N30" s="371"/>
      <c r="O30" s="372"/>
    </row>
    <row r="31" spans="1:24" x14ac:dyDescent="0.25">
      <c r="M31" s="161"/>
      <c r="N31" s="13" t="s">
        <v>121</v>
      </c>
      <c r="O31" s="166" t="s">
        <v>122</v>
      </c>
    </row>
    <row r="32" spans="1:24" ht="90.75" customHeight="1" x14ac:dyDescent="0.25">
      <c r="M32" s="160"/>
    </row>
    <row r="33" spans="1:15" ht="42.6" customHeight="1" thickBot="1" x14ac:dyDescent="0.3">
      <c r="A33" s="167" t="s">
        <v>123</v>
      </c>
      <c r="B33" s="167" t="s">
        <v>90</v>
      </c>
      <c r="C33" s="167" t="s">
        <v>124</v>
      </c>
      <c r="D33" s="168" t="s">
        <v>125</v>
      </c>
      <c r="J33" s="51" t="s">
        <v>126</v>
      </c>
      <c r="M33" s="169" t="s">
        <v>90</v>
      </c>
      <c r="N33" s="169" t="s">
        <v>124</v>
      </c>
      <c r="O33" s="170" t="s">
        <v>125</v>
      </c>
    </row>
    <row r="34" spans="1:15" hidden="1" x14ac:dyDescent="0.25">
      <c r="A34" s="51">
        <v>5</v>
      </c>
      <c r="B34" s="53">
        <f>Facility!H17</f>
        <v>0</v>
      </c>
      <c r="C34" s="51" t="e">
        <f>HLOOKUP(B34,Scoring!$D$96:$R$108,13,FALSE)</f>
        <v>#N/A</v>
      </c>
      <c r="D34" s="52" t="e">
        <f>HLOOKUP(B34,Scoring!$D$130:$R$133,4,FALSE)</f>
        <v>#N/A</v>
      </c>
      <c r="E34" s="52"/>
      <c r="F34" s="52"/>
      <c r="G34" s="52"/>
      <c r="H34" s="52"/>
      <c r="I34" s="52"/>
      <c r="J34" s="54" t="e">
        <f t="shared" ref="J34:J48" si="0">IF(C34="",0,1)</f>
        <v>#N/A</v>
      </c>
      <c r="M34" s="233">
        <f>B34</f>
        <v>0</v>
      </c>
      <c r="N34" s="232" t="e">
        <f>C34</f>
        <v>#N/A</v>
      </c>
      <c r="O34" s="223" t="e">
        <f>D34</f>
        <v>#N/A</v>
      </c>
    </row>
    <row r="35" spans="1:15" hidden="1" x14ac:dyDescent="0.25">
      <c r="A35" s="51">
        <v>6</v>
      </c>
      <c r="B35" s="53">
        <f>Facility!I17</f>
        <v>0</v>
      </c>
      <c r="C35" s="51" t="e">
        <f>HLOOKUP(B35,Scoring!$D$96:$R$108,13,FALSE)</f>
        <v>#N/A</v>
      </c>
      <c r="D35" s="52" t="e">
        <f>HLOOKUP(B35,Scoring!$D$130:$R$133,4,FALSE)</f>
        <v>#N/A</v>
      </c>
      <c r="E35" s="52"/>
      <c r="F35" s="52"/>
      <c r="G35" s="52"/>
      <c r="H35" s="52"/>
      <c r="I35" s="52"/>
      <c r="J35" s="54" t="e">
        <f t="shared" si="0"/>
        <v>#N/A</v>
      </c>
      <c r="M35" s="55">
        <f t="shared" ref="M35:M48" si="1">B35</f>
        <v>0</v>
      </c>
      <c r="N35" s="232" t="e">
        <f t="shared" ref="N35:N48" si="2">C35</f>
        <v>#N/A</v>
      </c>
      <c r="O35" s="227" t="e">
        <f t="shared" ref="O35:O48" si="3">D35</f>
        <v>#N/A</v>
      </c>
    </row>
    <row r="36" spans="1:15" hidden="1" x14ac:dyDescent="0.25">
      <c r="A36" s="51">
        <v>7</v>
      </c>
      <c r="B36" s="53">
        <f>Facility!J17</f>
        <v>0</v>
      </c>
      <c r="C36" s="51" t="e">
        <f>HLOOKUP(B36,Scoring!$D$96:$R$108,13,FALSE)</f>
        <v>#N/A</v>
      </c>
      <c r="D36" s="52" t="e">
        <f>HLOOKUP(B36,Scoring!$D$130:$R$133,4,FALSE)</f>
        <v>#N/A</v>
      </c>
      <c r="E36" s="52"/>
      <c r="F36" s="52"/>
      <c r="G36" s="52"/>
      <c r="H36" s="52"/>
      <c r="I36" s="52"/>
      <c r="J36" s="54" t="e">
        <f t="shared" si="0"/>
        <v>#N/A</v>
      </c>
      <c r="M36" s="55">
        <f t="shared" si="1"/>
        <v>0</v>
      </c>
      <c r="N36" s="232" t="e">
        <f t="shared" si="2"/>
        <v>#N/A</v>
      </c>
      <c r="O36" s="227" t="e">
        <f t="shared" si="3"/>
        <v>#N/A</v>
      </c>
    </row>
    <row r="37" spans="1:15" hidden="1" x14ac:dyDescent="0.25">
      <c r="A37" s="51">
        <v>8</v>
      </c>
      <c r="B37" s="53">
        <f>Facility!K17</f>
        <v>0</v>
      </c>
      <c r="C37" s="51" t="e">
        <f>HLOOKUP(B37,Scoring!$D$96:$R$108,13,FALSE)</f>
        <v>#N/A</v>
      </c>
      <c r="D37" s="52" t="e">
        <f>HLOOKUP(B37,Scoring!$D$130:$R$133,4,FALSE)</f>
        <v>#N/A</v>
      </c>
      <c r="E37" s="52"/>
      <c r="F37" s="52"/>
      <c r="G37" s="52"/>
      <c r="H37" s="52"/>
      <c r="I37" s="52"/>
      <c r="J37" s="54" t="e">
        <f t="shared" si="0"/>
        <v>#N/A</v>
      </c>
      <c r="M37" s="55">
        <f t="shared" si="1"/>
        <v>0</v>
      </c>
      <c r="N37" s="232" t="e">
        <f t="shared" si="2"/>
        <v>#N/A</v>
      </c>
      <c r="O37" s="227" t="e">
        <f t="shared" si="3"/>
        <v>#N/A</v>
      </c>
    </row>
    <row r="38" spans="1:15" hidden="1" x14ac:dyDescent="0.25">
      <c r="A38" s="51">
        <v>9</v>
      </c>
      <c r="B38" s="53">
        <f>Facility!L17</f>
        <v>0</v>
      </c>
      <c r="C38" s="51" t="e">
        <f>HLOOKUP(B38,Scoring!$D$96:$R$108,13,FALSE)</f>
        <v>#N/A</v>
      </c>
      <c r="D38" s="52" t="e">
        <f>HLOOKUP(B38,Scoring!$D$130:$R$133,4,FALSE)</f>
        <v>#N/A</v>
      </c>
      <c r="E38" s="52"/>
      <c r="F38" s="52"/>
      <c r="G38" s="52"/>
      <c r="H38" s="52"/>
      <c r="I38" s="52"/>
      <c r="J38" s="54" t="e">
        <f t="shared" si="0"/>
        <v>#N/A</v>
      </c>
      <c r="M38" s="55">
        <f t="shared" si="1"/>
        <v>0</v>
      </c>
      <c r="N38" s="232" t="e">
        <f t="shared" si="2"/>
        <v>#N/A</v>
      </c>
      <c r="O38" s="227" t="e">
        <f t="shared" si="3"/>
        <v>#N/A</v>
      </c>
    </row>
    <row r="39" spans="1:15" hidden="1" x14ac:dyDescent="0.25">
      <c r="A39" s="51">
        <v>10</v>
      </c>
      <c r="B39" s="53">
        <f>Facility!M17</f>
        <v>0</v>
      </c>
      <c r="C39" s="51" t="e">
        <f>HLOOKUP(B39,Scoring!$D$96:$R$108,13,FALSE)</f>
        <v>#N/A</v>
      </c>
      <c r="D39" s="52" t="e">
        <f>HLOOKUP(B39,Scoring!$D$130:$R$133,4,FALSE)</f>
        <v>#N/A</v>
      </c>
      <c r="E39" s="52"/>
      <c r="F39" s="52"/>
      <c r="G39" s="52"/>
      <c r="H39" s="52"/>
      <c r="I39" s="52"/>
      <c r="J39" s="54" t="e">
        <f t="shared" si="0"/>
        <v>#N/A</v>
      </c>
      <c r="M39" s="55">
        <f t="shared" si="1"/>
        <v>0</v>
      </c>
      <c r="N39" s="232" t="e">
        <f t="shared" si="2"/>
        <v>#N/A</v>
      </c>
      <c r="O39" s="227" t="e">
        <f t="shared" si="3"/>
        <v>#N/A</v>
      </c>
    </row>
    <row r="40" spans="1:15" hidden="1" x14ac:dyDescent="0.25">
      <c r="A40" s="51">
        <v>11</v>
      </c>
      <c r="B40" s="53">
        <f>Facility!N17</f>
        <v>0</v>
      </c>
      <c r="C40" s="51" t="e">
        <f>HLOOKUP(B40,Scoring!$D$96:$R$108,13,FALSE)</f>
        <v>#N/A</v>
      </c>
      <c r="D40" s="52" t="e">
        <f>HLOOKUP(B40,Scoring!$D$130:$R$133,4,FALSE)</f>
        <v>#N/A</v>
      </c>
      <c r="E40" s="52"/>
      <c r="F40" s="52"/>
      <c r="G40" s="52"/>
      <c r="H40" s="52"/>
      <c r="I40" s="52"/>
      <c r="J40" s="54" t="e">
        <f t="shared" si="0"/>
        <v>#N/A</v>
      </c>
      <c r="M40" s="55">
        <f t="shared" si="1"/>
        <v>0</v>
      </c>
      <c r="N40" s="232" t="e">
        <f t="shared" si="2"/>
        <v>#N/A</v>
      </c>
      <c r="O40" s="227" t="e">
        <f t="shared" si="3"/>
        <v>#N/A</v>
      </c>
    </row>
    <row r="41" spans="1:15" hidden="1" x14ac:dyDescent="0.25">
      <c r="A41" s="51">
        <v>12</v>
      </c>
      <c r="B41" s="53">
        <f>Facility!O17</f>
        <v>0</v>
      </c>
      <c r="C41" s="51" t="e">
        <f>HLOOKUP(B41,Scoring!$D$96:$R$108,13,FALSE)</f>
        <v>#N/A</v>
      </c>
      <c r="D41" s="52" t="e">
        <f>HLOOKUP(B41,Scoring!$D$130:$R$133,4,FALSE)</f>
        <v>#N/A</v>
      </c>
      <c r="E41" s="52"/>
      <c r="F41" s="52"/>
      <c r="G41" s="52"/>
      <c r="H41" s="52"/>
      <c r="I41" s="52"/>
      <c r="J41" s="54" t="e">
        <f t="shared" si="0"/>
        <v>#N/A</v>
      </c>
      <c r="M41" s="55">
        <f t="shared" si="1"/>
        <v>0</v>
      </c>
      <c r="N41" s="232" t="e">
        <f t="shared" si="2"/>
        <v>#N/A</v>
      </c>
      <c r="O41" s="227" t="e">
        <f t="shared" si="3"/>
        <v>#N/A</v>
      </c>
    </row>
    <row r="42" spans="1:15" hidden="1" x14ac:dyDescent="0.25">
      <c r="A42" s="51">
        <v>13</v>
      </c>
      <c r="B42" s="53">
        <f>Facility!P17</f>
        <v>0</v>
      </c>
      <c r="C42" s="51" t="e">
        <f>HLOOKUP(B42,Scoring!$D$96:$R$108,13,FALSE)</f>
        <v>#N/A</v>
      </c>
      <c r="D42" s="52" t="e">
        <f>HLOOKUP(B42,Scoring!$D$130:$R$133,4,FALSE)</f>
        <v>#N/A</v>
      </c>
      <c r="E42" s="52"/>
      <c r="F42" s="52"/>
      <c r="G42" s="52"/>
      <c r="H42" s="52"/>
      <c r="I42" s="52"/>
      <c r="J42" s="54" t="e">
        <f t="shared" si="0"/>
        <v>#N/A</v>
      </c>
      <c r="M42" s="55">
        <f t="shared" si="1"/>
        <v>0</v>
      </c>
      <c r="N42" s="232" t="e">
        <f t="shared" si="2"/>
        <v>#N/A</v>
      </c>
      <c r="O42" s="227" t="e">
        <f t="shared" si="3"/>
        <v>#N/A</v>
      </c>
    </row>
    <row r="43" spans="1:15" hidden="1" x14ac:dyDescent="0.25">
      <c r="A43" s="51">
        <v>14</v>
      </c>
      <c r="B43" s="53">
        <f>Facility!Q17</f>
        <v>0</v>
      </c>
      <c r="C43" s="51" t="e">
        <f>HLOOKUP(B43,Scoring!$D$96:$R$108,13,FALSE)</f>
        <v>#N/A</v>
      </c>
      <c r="D43" s="52" t="e">
        <f>HLOOKUP(B43,Scoring!$D$130:$R$133,4,FALSE)</f>
        <v>#N/A</v>
      </c>
      <c r="E43" s="52"/>
      <c r="F43" s="52"/>
      <c r="G43" s="52"/>
      <c r="H43" s="52"/>
      <c r="I43" s="52"/>
      <c r="J43" s="54" t="e">
        <f t="shared" si="0"/>
        <v>#N/A</v>
      </c>
      <c r="M43" s="55">
        <f t="shared" si="1"/>
        <v>0</v>
      </c>
      <c r="N43" s="232" t="e">
        <f t="shared" si="2"/>
        <v>#N/A</v>
      </c>
      <c r="O43" s="227" t="e">
        <f t="shared" si="3"/>
        <v>#N/A</v>
      </c>
    </row>
    <row r="44" spans="1:15" hidden="1" x14ac:dyDescent="0.25">
      <c r="A44" s="51">
        <v>15</v>
      </c>
      <c r="B44" s="53">
        <f>Facility!R17</f>
        <v>0</v>
      </c>
      <c r="C44" s="51" t="e">
        <f>HLOOKUP(B44,Scoring!$D$96:$R$108,13,FALSE)</f>
        <v>#N/A</v>
      </c>
      <c r="D44" s="52" t="e">
        <f>HLOOKUP(B44,Scoring!$D$130:$R$133,4,FALSE)</f>
        <v>#N/A</v>
      </c>
      <c r="E44" s="52"/>
      <c r="F44" s="52"/>
      <c r="G44" s="52"/>
      <c r="H44" s="52"/>
      <c r="I44" s="52"/>
      <c r="J44" s="54" t="e">
        <f t="shared" si="0"/>
        <v>#N/A</v>
      </c>
      <c r="M44" s="55">
        <f t="shared" si="1"/>
        <v>0</v>
      </c>
      <c r="N44" s="232" t="e">
        <f t="shared" si="2"/>
        <v>#N/A</v>
      </c>
      <c r="O44" s="227" t="e">
        <f t="shared" si="3"/>
        <v>#N/A</v>
      </c>
    </row>
    <row r="45" spans="1:15" hidden="1" x14ac:dyDescent="0.25">
      <c r="A45" s="51">
        <v>2</v>
      </c>
      <c r="B45" s="53">
        <f>Facility!E17</f>
        <v>0</v>
      </c>
      <c r="C45" s="51" t="e">
        <f>HLOOKUP(B45,Scoring!$D$96:$R$108,13,FALSE)</f>
        <v>#N/A</v>
      </c>
      <c r="D45" s="52" t="e">
        <f>HLOOKUP(B45,Scoring!$D$130:$R$133,4,FALSE)</f>
        <v>#N/A</v>
      </c>
      <c r="E45" s="52"/>
      <c r="F45" s="52"/>
      <c r="G45" s="52"/>
      <c r="H45" s="52"/>
      <c r="I45" s="52"/>
      <c r="J45" s="171" t="e">
        <f t="shared" si="0"/>
        <v>#N/A</v>
      </c>
      <c r="M45" s="172">
        <f>B45</f>
        <v>0</v>
      </c>
      <c r="N45" s="232" t="e">
        <f t="shared" si="2"/>
        <v>#N/A</v>
      </c>
      <c r="O45" s="224" t="e">
        <f t="shared" si="3"/>
        <v>#N/A</v>
      </c>
    </row>
    <row r="46" spans="1:15" hidden="1" x14ac:dyDescent="0.25">
      <c r="A46" s="51">
        <v>4</v>
      </c>
      <c r="B46" s="53">
        <f>Facility!G17</f>
        <v>0</v>
      </c>
      <c r="C46" s="51" t="e">
        <f>HLOOKUP(B46,Scoring!$D$96:$R$108,13,FALSE)</f>
        <v>#N/A</v>
      </c>
      <c r="D46" s="52" t="e">
        <f>HLOOKUP(B46,Scoring!$D$130:$R$133,4,FALSE)</f>
        <v>#N/A</v>
      </c>
      <c r="E46" s="52"/>
      <c r="F46" s="52"/>
      <c r="G46" s="52"/>
      <c r="H46" s="52"/>
      <c r="I46" s="52"/>
      <c r="J46" s="54" t="e">
        <f t="shared" si="0"/>
        <v>#N/A</v>
      </c>
      <c r="M46" s="172">
        <f t="shared" si="1"/>
        <v>0</v>
      </c>
      <c r="N46" s="232" t="e">
        <f t="shared" si="2"/>
        <v>#N/A</v>
      </c>
      <c r="O46" s="225" t="e">
        <f>D46</f>
        <v>#N/A</v>
      </c>
    </row>
    <row r="47" spans="1:15" hidden="1" x14ac:dyDescent="0.25">
      <c r="A47" s="51">
        <v>3</v>
      </c>
      <c r="B47" s="53">
        <f>Facility!F17</f>
        <v>0</v>
      </c>
      <c r="C47" s="51" t="e">
        <f>HLOOKUP(B47,Scoring!$D$96:$R$108,13,FALSE)</f>
        <v>#N/A</v>
      </c>
      <c r="D47" s="52" t="e">
        <f>HLOOKUP(B47,Scoring!$D$130:$R$133,4,FALSE)</f>
        <v>#N/A</v>
      </c>
      <c r="E47" s="52"/>
      <c r="F47" s="52"/>
      <c r="G47" s="52"/>
      <c r="H47" s="52"/>
      <c r="I47" s="52"/>
      <c r="J47" s="171" t="e">
        <f t="shared" si="0"/>
        <v>#N/A</v>
      </c>
      <c r="M47" s="55">
        <f t="shared" si="1"/>
        <v>0</v>
      </c>
      <c r="N47" s="232" t="e">
        <f t="shared" si="2"/>
        <v>#N/A</v>
      </c>
      <c r="O47" s="227" t="e">
        <f t="shared" si="3"/>
        <v>#N/A</v>
      </c>
    </row>
    <row r="48" spans="1:15" hidden="1" x14ac:dyDescent="0.25">
      <c r="A48" s="51">
        <v>1</v>
      </c>
      <c r="B48" s="53">
        <f>Facility!D17</f>
        <v>0</v>
      </c>
      <c r="C48" s="51" t="e">
        <f>HLOOKUP(B48,Scoring!$D$96:$R$108,13,FALSE)</f>
        <v>#N/A</v>
      </c>
      <c r="D48" s="52" t="e">
        <f>HLOOKUP(B48,Scoring!$D$130:$R$133,4,FALSE)</f>
        <v>#N/A</v>
      </c>
      <c r="E48" s="52"/>
      <c r="F48" s="52"/>
      <c r="G48" s="52"/>
      <c r="H48" s="52"/>
      <c r="I48" s="52"/>
      <c r="J48" s="171" t="e">
        <f t="shared" si="0"/>
        <v>#N/A</v>
      </c>
      <c r="M48" s="173">
        <f t="shared" si="1"/>
        <v>0</v>
      </c>
      <c r="N48" s="232" t="e">
        <f t="shared" si="2"/>
        <v>#N/A</v>
      </c>
      <c r="O48" s="226" t="e">
        <f t="shared" si="3"/>
        <v>#N/A</v>
      </c>
    </row>
    <row r="50" spans="1:24" s="163" customFormat="1" ht="19.7" customHeight="1" thickBot="1" x14ac:dyDescent="0.3">
      <c r="A50" s="51"/>
      <c r="B50" s="52"/>
      <c r="C50" s="52"/>
      <c r="D50" s="52"/>
      <c r="E50" s="52"/>
      <c r="F50" s="52"/>
      <c r="G50" s="52"/>
      <c r="H50" s="52"/>
      <c r="I50" s="52"/>
      <c r="J50" s="51"/>
      <c r="M50" s="157" t="s">
        <v>127</v>
      </c>
      <c r="N50" s="165"/>
      <c r="O50" s="165"/>
      <c r="P50"/>
      <c r="Q50"/>
      <c r="R50"/>
      <c r="S50"/>
      <c r="T50"/>
      <c r="U50"/>
      <c r="V50"/>
      <c r="W50"/>
      <c r="X50"/>
    </row>
    <row r="52" spans="1:24" ht="42" customHeight="1" x14ac:dyDescent="0.25">
      <c r="M52" s="370" t="s">
        <v>128</v>
      </c>
      <c r="N52" s="370"/>
      <c r="O52" s="370"/>
    </row>
    <row r="53" spans="1:24" x14ac:dyDescent="0.25">
      <c r="M53" s="250" t="s">
        <v>1</v>
      </c>
      <c r="N53" s="249"/>
      <c r="O53" s="248"/>
    </row>
    <row r="54" spans="1:24" x14ac:dyDescent="0.25">
      <c r="N54" s="174"/>
    </row>
    <row r="55" spans="1:24" ht="12.75" customHeight="1" x14ac:dyDescent="0.25">
      <c r="M55" s="357" t="s">
        <v>129</v>
      </c>
      <c r="N55" s="357"/>
      <c r="O55" s="357"/>
    </row>
    <row r="56" spans="1:24" x14ac:dyDescent="0.25">
      <c r="M56" s="357"/>
      <c r="N56" s="357"/>
      <c r="O56" s="357"/>
    </row>
    <row r="57" spans="1:24" ht="19.5" customHeight="1" x14ac:dyDescent="0.25">
      <c r="M57" s="251" t="s">
        <v>130</v>
      </c>
      <c r="N57" s="229"/>
      <c r="O57" s="229"/>
    </row>
    <row r="58" spans="1:24" x14ac:dyDescent="0.25">
      <c r="M58" s="229"/>
      <c r="N58" s="229"/>
      <c r="O58" s="229"/>
    </row>
    <row r="59" spans="1:24" ht="19.7" customHeight="1" thickBot="1" x14ac:dyDescent="0.3">
      <c r="M59" s="157" t="s">
        <v>131</v>
      </c>
      <c r="N59" s="165"/>
      <c r="O59" s="165"/>
    </row>
    <row r="61" spans="1:24" x14ac:dyDescent="0.25">
      <c r="M61" s="357" t="s">
        <v>132</v>
      </c>
      <c r="N61" s="357"/>
      <c r="O61" s="357"/>
    </row>
    <row r="62" spans="1:24" x14ac:dyDescent="0.25">
      <c r="M62" s="357"/>
      <c r="N62" s="357"/>
      <c r="O62" s="357"/>
    </row>
    <row r="63" spans="1:24" x14ac:dyDescent="0.25">
      <c r="M63" s="358"/>
      <c r="N63" s="359"/>
      <c r="O63" s="360"/>
    </row>
    <row r="64" spans="1:24" x14ac:dyDescent="0.25">
      <c r="M64" s="361"/>
      <c r="N64" s="362"/>
      <c r="O64" s="363"/>
    </row>
    <row r="65" spans="13:15" x14ac:dyDescent="0.25">
      <c r="M65" s="361"/>
      <c r="N65" s="362"/>
      <c r="O65" s="363"/>
    </row>
    <row r="66" spans="13:15" x14ac:dyDescent="0.25">
      <c r="M66" s="361"/>
      <c r="N66" s="362"/>
      <c r="O66" s="363"/>
    </row>
    <row r="67" spans="13:15" x14ac:dyDescent="0.25">
      <c r="M67" s="361"/>
      <c r="N67" s="362"/>
      <c r="O67" s="363"/>
    </row>
    <row r="68" spans="13:15" x14ac:dyDescent="0.25">
      <c r="M68" s="361"/>
      <c r="N68" s="362"/>
      <c r="O68" s="363"/>
    </row>
    <row r="69" spans="13:15" x14ac:dyDescent="0.25">
      <c r="M69" s="361"/>
      <c r="N69" s="362"/>
      <c r="O69" s="363"/>
    </row>
    <row r="70" spans="13:15" x14ac:dyDescent="0.25">
      <c r="M70" s="361"/>
      <c r="N70" s="362"/>
      <c r="O70" s="363"/>
    </row>
    <row r="71" spans="13:15" x14ac:dyDescent="0.25">
      <c r="M71" s="361"/>
      <c r="N71" s="362"/>
      <c r="O71" s="363"/>
    </row>
    <row r="72" spans="13:15" x14ac:dyDescent="0.25">
      <c r="M72" s="361"/>
      <c r="N72" s="362"/>
      <c r="O72" s="363"/>
    </row>
    <row r="73" spans="13:15" x14ac:dyDescent="0.25">
      <c r="M73" s="361"/>
      <c r="N73" s="362"/>
      <c r="O73" s="363"/>
    </row>
    <row r="74" spans="13:15" x14ac:dyDescent="0.25">
      <c r="M74" s="361"/>
      <c r="N74" s="362"/>
      <c r="O74" s="363"/>
    </row>
    <row r="75" spans="13:15" x14ac:dyDescent="0.25">
      <c r="M75" s="361"/>
      <c r="N75" s="362"/>
      <c r="O75" s="363"/>
    </row>
    <row r="76" spans="13:15" x14ac:dyDescent="0.25">
      <c r="M76" s="364"/>
      <c r="N76" s="365"/>
      <c r="O76" s="366"/>
    </row>
    <row r="78" spans="13:15" x14ac:dyDescent="0.25">
      <c r="M78" s="13" t="s">
        <v>133</v>
      </c>
      <c r="O78" s="367"/>
    </row>
    <row r="79" spans="13:15" x14ac:dyDescent="0.25">
      <c r="O79" s="368"/>
    </row>
    <row r="81" spans="13:15" x14ac:dyDescent="0.25">
      <c r="M81" s="13" t="s">
        <v>134</v>
      </c>
      <c r="O81" s="231"/>
    </row>
    <row r="86" spans="13:15" x14ac:dyDescent="0.25">
      <c r="M86" s="230"/>
    </row>
  </sheetData>
  <sheetProtection algorithmName="SHA-512" hashValue="6a5OXvcDsPRLMat7NGSODcwi/B/b008Ykg3nCB6SVCbqhGT+gHXNgjKI6VkCxhD2J/rPjQVSyQ0M6zcqrfbLKQ==" saltValue="IonRO6te2cCH0P6x2Tj3nQ==" spinCount="100000" sheet="1" objects="1" scenarios="1"/>
  <autoFilter ref="A33:J48" xr:uid="{9BD1B9B5-61E8-4036-9B49-51C028E285EC}">
    <filterColumn colId="9">
      <filters>
        <filter val="1.00"/>
      </filters>
    </filterColumn>
    <sortState xmlns:xlrd2="http://schemas.microsoft.com/office/spreadsheetml/2017/richdata2" ref="A34:J48">
      <sortCondition descending="1" ref="C33:C48"/>
    </sortState>
  </autoFilter>
  <mergeCells count="8">
    <mergeCell ref="M61:O62"/>
    <mergeCell ref="M63:O76"/>
    <mergeCell ref="O78:O79"/>
    <mergeCell ref="N19:O23"/>
    <mergeCell ref="M52:O52"/>
    <mergeCell ref="M55:O56"/>
    <mergeCell ref="N30:O30"/>
    <mergeCell ref="N27:O29"/>
  </mergeCells>
  <phoneticPr fontId="25" type="noConversion"/>
  <conditionalFormatting sqref="N34:N48">
    <cfRule type="colorScale" priority="4">
      <colorScale>
        <cfvo type="num" val="1"/>
        <cfvo type="num" val="10"/>
        <color theme="7" tint="0.79998168889431442"/>
        <color rgb="FF63BE7B"/>
      </colorScale>
    </cfRule>
  </conditionalFormatting>
  <conditionalFormatting sqref="N30">
    <cfRule type="colorScale" priority="1">
      <colorScale>
        <cfvo type="num" val="1"/>
        <cfvo type="num" val="10"/>
        <color theme="7" tint="0.79998168889431442"/>
        <color rgb="FF63BE7B"/>
      </colorScale>
    </cfRule>
  </conditionalFormatting>
  <hyperlinks>
    <hyperlink ref="M57" r:id="rId1" xr:uid="{FAC7BEF6-5A14-4EB5-AA36-B3A2BDA98198}"/>
    <hyperlink ref="M53" r:id="rId2" display="http://natural-resources.canada.ca/existing-building-commissioning" xr:uid="{311B9C65-60B2-443B-94BE-63EB3104CF6B}"/>
  </hyperlinks>
  <pageMargins left="0.39583333333333331" right="0.29166666666666669" top="0.75" bottom="0.75" header="0.3" footer="0.3"/>
  <pageSetup orientation="portrait" r:id="rId3"/>
  <headerFooter>
    <oddHeader>&amp;L&amp;G&amp;C&amp;"Arial Narrow,Regular"&amp;10&amp;D&amp;R&amp;"Calibri"&amp;12&amp;K000000 UNCLASSIFIED - NON CLASSIFIÉ&amp;1#_x000D_&amp;"Calibri"&amp;11&amp;K000000&amp;"Arial Narrow,Regular"&amp;10EBCx Pre-Screening Tool (v5.7) - Report</oddHeader>
    <oddFooter>&amp;C&amp;"Arial Narrow,Regular"&amp;10Page &amp;P of &amp;N</oddFooter>
  </headerFooter>
  <drawing r:id="rId4"/>
  <legacyDrawing r:id="rId5"/>
  <legacyDrawingHF r:id="rId6"/>
  <controls>
    <mc:AlternateContent xmlns:mc="http://schemas.openxmlformats.org/markup-compatibility/2006">
      <mc:Choice Requires="x14">
        <control shapeId="3077" r:id="rId7" name="CommandButton2">
          <controlPr defaultSize="0" print="0" autoLine="0" altText="Button to click to back to previous tab" r:id="rId8">
            <anchor moveWithCells="1">
              <from>
                <xdr:col>12</xdr:col>
                <xdr:colOff>123825</xdr:colOff>
                <xdr:row>1</xdr:row>
                <xdr:rowOff>28575</xdr:rowOff>
              </from>
              <to>
                <xdr:col>13</xdr:col>
                <xdr:colOff>523875</xdr:colOff>
                <xdr:row>3</xdr:row>
                <xdr:rowOff>0</xdr:rowOff>
              </to>
            </anchor>
          </controlPr>
        </control>
      </mc:Choice>
      <mc:Fallback>
        <control shapeId="3077" r:id="rId7" name="CommandButton2"/>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88F4D-7A92-46E3-9A72-9065E24C4CB5}">
  <sheetPr codeName="Sheet06"/>
  <dimension ref="C5"/>
  <sheetViews>
    <sheetView workbookViewId="0"/>
  </sheetViews>
  <sheetFormatPr baseColWidth="10" defaultColWidth="9.140625" defaultRowHeight="15" x14ac:dyDescent="0.25"/>
  <sheetData>
    <row r="5" spans="3:3" x14ac:dyDescent="0.25">
      <c r="C5" t="s">
        <v>135</v>
      </c>
    </row>
  </sheetData>
  <pageMargins left="0.7" right="0.7" top="0.75" bottom="0.75" header="0.3" footer="0.3"/>
  <headerFooter>
    <oddHeader>&amp;R&amp;"Calibri"&amp;12&amp;K000000 UNCLASSIFIED - NON CLASSIFIÉ&amp;1#_x000D_</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A7881-5F0C-44FF-B8CA-0D3A4972E86C}">
  <sheetPr codeName="Sheet07"/>
  <dimension ref="A1:G30"/>
  <sheetViews>
    <sheetView workbookViewId="0"/>
  </sheetViews>
  <sheetFormatPr baseColWidth="10" defaultColWidth="9.140625" defaultRowHeight="15" x14ac:dyDescent="0.25"/>
  <cols>
    <col min="3" max="3" width="24.7109375" bestFit="1" customWidth="1"/>
    <col min="4" max="4" width="26.28515625" bestFit="1" customWidth="1"/>
    <col min="5" max="5" width="12" bestFit="1" customWidth="1"/>
    <col min="6" max="6" width="6.85546875" customWidth="1"/>
    <col min="7" max="7" width="17.85546875" bestFit="1" customWidth="1"/>
  </cols>
  <sheetData>
    <row r="1" spans="1:7" ht="21" x14ac:dyDescent="0.35">
      <c r="A1" s="118" t="s">
        <v>136</v>
      </c>
    </row>
    <row r="2" spans="1:7" x14ac:dyDescent="0.25">
      <c r="A2" s="116" t="s">
        <v>137</v>
      </c>
    </row>
    <row r="3" spans="1:7" x14ac:dyDescent="0.25">
      <c r="B3" s="5" t="s">
        <v>138</v>
      </c>
      <c r="D3" t="s">
        <v>139</v>
      </c>
    </row>
    <row r="4" spans="1:7" x14ac:dyDescent="0.25">
      <c r="D4" t="s">
        <v>140</v>
      </c>
    </row>
    <row r="5" spans="1:7" x14ac:dyDescent="0.25">
      <c r="B5" s="113" t="s">
        <v>92</v>
      </c>
      <c r="C5" s="113"/>
      <c r="D5" s="113" t="s">
        <v>141</v>
      </c>
      <c r="E5" s="113" t="s">
        <v>142</v>
      </c>
      <c r="F5" s="113" t="s">
        <v>143</v>
      </c>
      <c r="G5" s="113" t="s">
        <v>144</v>
      </c>
    </row>
    <row r="6" spans="1:7" x14ac:dyDescent="0.25">
      <c r="B6" s="11" t="s">
        <v>145</v>
      </c>
      <c r="C6" s="11" t="s">
        <v>146</v>
      </c>
      <c r="D6" s="112">
        <v>620</v>
      </c>
      <c r="E6" s="12">
        <f>D6/1000000</f>
        <v>6.2E-4</v>
      </c>
      <c r="F6" s="11">
        <v>2020</v>
      </c>
      <c r="G6" s="11" t="s">
        <v>147</v>
      </c>
    </row>
    <row r="7" spans="1:7" x14ac:dyDescent="0.25">
      <c r="B7" s="11" t="s">
        <v>148</v>
      </c>
      <c r="C7" s="11" t="s">
        <v>149</v>
      </c>
      <c r="D7" s="112">
        <v>11.3</v>
      </c>
      <c r="E7" s="12">
        <f t="shared" ref="E7:E18" si="0">D7/1000000</f>
        <v>1.13E-5</v>
      </c>
      <c r="F7" s="11">
        <v>2023</v>
      </c>
      <c r="G7" s="11" t="s">
        <v>150</v>
      </c>
    </row>
    <row r="8" spans="1:7" x14ac:dyDescent="0.25">
      <c r="B8" s="11" t="s">
        <v>151</v>
      </c>
      <c r="C8" s="11" t="s">
        <v>152</v>
      </c>
      <c r="D8" s="112">
        <v>1.2</v>
      </c>
      <c r="E8" s="12">
        <f t="shared" si="0"/>
        <v>1.1999999999999999E-6</v>
      </c>
      <c r="F8" s="11">
        <v>2020</v>
      </c>
      <c r="G8" s="11" t="s">
        <v>147</v>
      </c>
    </row>
    <row r="9" spans="1:7" x14ac:dyDescent="0.25">
      <c r="B9" s="11" t="s">
        <v>153</v>
      </c>
      <c r="C9" s="11" t="s">
        <v>154</v>
      </c>
      <c r="D9" s="112">
        <v>260</v>
      </c>
      <c r="E9" s="12">
        <f t="shared" si="0"/>
        <v>2.5999999999999998E-4</v>
      </c>
      <c r="F9" s="11">
        <v>2020</v>
      </c>
      <c r="G9" s="11" t="s">
        <v>147</v>
      </c>
    </row>
    <row r="10" spans="1:7" x14ac:dyDescent="0.25">
      <c r="B10" s="11" t="s">
        <v>155</v>
      </c>
      <c r="C10" s="11" t="s">
        <v>156</v>
      </c>
      <c r="D10" s="112">
        <v>27</v>
      </c>
      <c r="E10" s="12">
        <f t="shared" si="0"/>
        <v>2.6999999999999999E-5</v>
      </c>
      <c r="F10" s="11">
        <v>2020</v>
      </c>
      <c r="G10" s="11" t="s">
        <v>147</v>
      </c>
    </row>
    <row r="11" spans="1:7" x14ac:dyDescent="0.25">
      <c r="B11" s="11" t="s">
        <v>157</v>
      </c>
      <c r="C11" s="11" t="s">
        <v>158</v>
      </c>
      <c r="D11" s="112">
        <v>710</v>
      </c>
      <c r="E11" s="12">
        <f t="shared" si="0"/>
        <v>7.1000000000000002E-4</v>
      </c>
      <c r="F11" s="11">
        <v>2020</v>
      </c>
      <c r="G11" s="11" t="s">
        <v>147</v>
      </c>
    </row>
    <row r="12" spans="1:7" x14ac:dyDescent="0.25">
      <c r="B12" s="11" t="s">
        <v>159</v>
      </c>
      <c r="C12" s="11" t="s">
        <v>160</v>
      </c>
      <c r="D12" s="112">
        <v>200</v>
      </c>
      <c r="E12" s="12">
        <f t="shared" si="0"/>
        <v>2.0000000000000001E-4</v>
      </c>
      <c r="F12" s="11">
        <v>2020</v>
      </c>
      <c r="G12" s="11" t="s">
        <v>147</v>
      </c>
    </row>
    <row r="13" spans="1:7" x14ac:dyDescent="0.25">
      <c r="B13" s="11" t="s">
        <v>161</v>
      </c>
      <c r="C13" s="11" t="s">
        <v>162</v>
      </c>
      <c r="D13" s="112">
        <v>850</v>
      </c>
      <c r="E13" s="12">
        <f t="shared" si="0"/>
        <v>8.4999999999999995E-4</v>
      </c>
      <c r="F13" s="11">
        <v>2020</v>
      </c>
      <c r="G13" s="11" t="s">
        <v>147</v>
      </c>
    </row>
    <row r="14" spans="1:7" x14ac:dyDescent="0.25">
      <c r="B14" s="11" t="s">
        <v>163</v>
      </c>
      <c r="C14" s="11" t="s">
        <v>164</v>
      </c>
      <c r="D14" s="112">
        <v>30</v>
      </c>
      <c r="E14" s="12">
        <f t="shared" si="0"/>
        <v>3.0000000000000001E-5</v>
      </c>
      <c r="F14" s="11">
        <v>2020</v>
      </c>
      <c r="G14" s="11" t="s">
        <v>147</v>
      </c>
    </row>
    <row r="15" spans="1:7" x14ac:dyDescent="0.25">
      <c r="B15" s="11" t="s">
        <v>165</v>
      </c>
      <c r="C15" s="11" t="s">
        <v>166</v>
      </c>
      <c r="D15" s="112">
        <v>260</v>
      </c>
      <c r="E15" s="12">
        <f t="shared" si="0"/>
        <v>2.5999999999999998E-4</v>
      </c>
      <c r="F15" s="11">
        <v>2020</v>
      </c>
      <c r="G15" s="11" t="s">
        <v>147</v>
      </c>
    </row>
    <row r="16" spans="1:7" x14ac:dyDescent="0.25">
      <c r="B16" s="11" t="s">
        <v>167</v>
      </c>
      <c r="C16" s="11" t="s">
        <v>168</v>
      </c>
      <c r="D16" s="112">
        <v>1.2</v>
      </c>
      <c r="E16" s="12">
        <f t="shared" si="0"/>
        <v>1.1999999999999999E-6</v>
      </c>
      <c r="F16" s="11">
        <v>2020</v>
      </c>
      <c r="G16" s="11" t="s">
        <v>147</v>
      </c>
    </row>
    <row r="17" spans="2:7" x14ac:dyDescent="0.25">
      <c r="B17" s="11" t="s">
        <v>169</v>
      </c>
      <c r="C17" s="11" t="s">
        <v>170</v>
      </c>
      <c r="D17" s="112">
        <v>660</v>
      </c>
      <c r="E17" s="12">
        <f t="shared" si="0"/>
        <v>6.6E-4</v>
      </c>
      <c r="F17" s="11">
        <v>2020</v>
      </c>
      <c r="G17" s="11" t="s">
        <v>147</v>
      </c>
    </row>
    <row r="18" spans="2:7" x14ac:dyDescent="0.25">
      <c r="B18" s="11" t="s">
        <v>171</v>
      </c>
      <c r="C18" s="11" t="s">
        <v>172</v>
      </c>
      <c r="D18" s="112">
        <v>101</v>
      </c>
      <c r="E18" s="12">
        <f t="shared" si="0"/>
        <v>1.01E-4</v>
      </c>
      <c r="F18" s="11">
        <v>2020</v>
      </c>
      <c r="G18" s="11" t="s">
        <v>147</v>
      </c>
    </row>
    <row r="19" spans="2:7" x14ac:dyDescent="0.25">
      <c r="D19" s="10"/>
      <c r="E19" s="10"/>
    </row>
    <row r="20" spans="2:7" x14ac:dyDescent="0.25">
      <c r="D20" s="10"/>
      <c r="E20" s="10"/>
    </row>
    <row r="21" spans="2:7" x14ac:dyDescent="0.25">
      <c r="B21" s="5" t="s">
        <v>173</v>
      </c>
    </row>
    <row r="22" spans="2:7" x14ac:dyDescent="0.25">
      <c r="D22" s="113" t="s">
        <v>174</v>
      </c>
      <c r="E22" s="113" t="s">
        <v>175</v>
      </c>
      <c r="F22" s="5"/>
      <c r="G22" s="5"/>
    </row>
    <row r="23" spans="2:7" x14ac:dyDescent="0.25">
      <c r="C23" s="11" t="s">
        <v>66</v>
      </c>
      <c r="D23" s="111">
        <v>49.58</v>
      </c>
      <c r="E23" s="114">
        <f t="shared" ref="E23:E29" si="1">D23/1000</f>
        <v>4.9579999999999999E-2</v>
      </c>
    </row>
    <row r="24" spans="2:7" x14ac:dyDescent="0.25">
      <c r="C24" s="11" t="s">
        <v>67</v>
      </c>
      <c r="D24" s="111">
        <v>61.15</v>
      </c>
      <c r="E24" s="114">
        <f t="shared" si="1"/>
        <v>6.1149999999999996E-2</v>
      </c>
    </row>
    <row r="25" spans="2:7" x14ac:dyDescent="0.25">
      <c r="C25" s="11" t="s">
        <v>176</v>
      </c>
      <c r="D25" s="111">
        <v>68.37</v>
      </c>
      <c r="E25" s="114">
        <f t="shared" si="1"/>
        <v>6.837E-2</v>
      </c>
    </row>
    <row r="26" spans="2:7" x14ac:dyDescent="0.25">
      <c r="C26" s="11" t="s">
        <v>177</v>
      </c>
      <c r="D26" s="111">
        <v>2.2400000000000002</v>
      </c>
      <c r="E26" s="115">
        <f t="shared" si="1"/>
        <v>2.2400000000000002E-3</v>
      </c>
    </row>
    <row r="27" spans="2:7" x14ac:dyDescent="0.25">
      <c r="C27" s="11" t="s">
        <v>178</v>
      </c>
      <c r="D27" s="111">
        <v>0.29320000000000002</v>
      </c>
      <c r="E27" s="115">
        <f t="shared" si="1"/>
        <v>2.9320000000000003E-4</v>
      </c>
      <c r="F27" s="14"/>
    </row>
    <row r="28" spans="2:7" x14ac:dyDescent="0.25">
      <c r="C28" s="11" t="s">
        <v>179</v>
      </c>
      <c r="D28" s="111">
        <f>(0.66*D27)+(0.34*D23)</f>
        <v>17.050712000000001</v>
      </c>
      <c r="E28" s="115">
        <f t="shared" si="1"/>
        <v>1.7050711999999999E-2</v>
      </c>
    </row>
    <row r="29" spans="2:7" x14ac:dyDescent="0.25">
      <c r="C29" s="11" t="s">
        <v>180</v>
      </c>
      <c r="D29" s="111">
        <f>(0.33*D27)+(0.67*D23)</f>
        <v>33.315356000000001</v>
      </c>
      <c r="E29" s="115">
        <f t="shared" si="1"/>
        <v>3.3315356000000004E-2</v>
      </c>
    </row>
    <row r="30" spans="2:7" x14ac:dyDescent="0.25">
      <c r="C30" s="11" t="s">
        <v>181</v>
      </c>
      <c r="D30" s="111">
        <v>0</v>
      </c>
      <c r="E30" s="115">
        <v>0</v>
      </c>
    </row>
  </sheetData>
  <pageMargins left="0.7" right="0.7" top="0.75" bottom="0.75" header="0.3" footer="0.3"/>
  <pageSetup orientation="portrait" r:id="rId1"/>
  <headerFooter>
    <oddHeader>&amp;R&amp;"Calibri"&amp;12&amp;K000000 UNCLASSIFIED - NON CLASSIFIÉ&amp;1#_x000D_</oddHead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1AF34-E9F2-4404-B5AB-8CDC0072EE03}">
  <sheetPr codeName="Sheet08"/>
  <dimension ref="A1:S32"/>
  <sheetViews>
    <sheetView workbookViewId="0">
      <selection activeCell="B3" sqref="B3:B15"/>
    </sheetView>
  </sheetViews>
  <sheetFormatPr baseColWidth="10" defaultColWidth="9.140625" defaultRowHeight="15" x14ac:dyDescent="0.25"/>
  <cols>
    <col min="1" max="1" width="18.7109375" customWidth="1"/>
    <col min="3" max="3" width="24.7109375" bestFit="1" customWidth="1"/>
    <col min="4" max="4" width="3.42578125" customWidth="1"/>
    <col min="5" max="5" width="24.5703125" customWidth="1"/>
    <col min="6" max="6" width="12.5703125" customWidth="1"/>
    <col min="7" max="7" width="14" bestFit="1" customWidth="1"/>
    <col min="8" max="8" width="3.28515625" customWidth="1"/>
    <col min="9" max="9" width="11" bestFit="1" customWidth="1"/>
    <col min="10" max="10" width="3" customWidth="1"/>
    <col min="11" max="11" width="21.85546875" bestFit="1" customWidth="1"/>
    <col min="12" max="12" width="3" customWidth="1"/>
    <col min="13" max="13" width="30.7109375" bestFit="1" customWidth="1"/>
    <col min="14" max="14" width="2.85546875" customWidth="1"/>
    <col min="15" max="15" width="16.28515625" customWidth="1"/>
    <col min="16" max="16" width="2.85546875" customWidth="1"/>
    <col min="17" max="17" width="27.42578125" bestFit="1" customWidth="1"/>
    <col min="18" max="18" width="1.7109375" customWidth="1"/>
    <col min="19" max="19" width="27.85546875" bestFit="1" customWidth="1"/>
  </cols>
  <sheetData>
    <row r="1" spans="1:19" ht="21" x14ac:dyDescent="0.35">
      <c r="A1" s="118" t="s">
        <v>182</v>
      </c>
    </row>
    <row r="2" spans="1:19" s="5" customFormat="1" x14ac:dyDescent="0.25">
      <c r="A2" s="116" t="s">
        <v>183</v>
      </c>
      <c r="B2" s="5" t="s">
        <v>92</v>
      </c>
      <c r="E2" s="5" t="s">
        <v>91</v>
      </c>
      <c r="G2" s="5" t="s">
        <v>184</v>
      </c>
      <c r="I2" s="5" t="s">
        <v>185</v>
      </c>
      <c r="K2" s="5" t="s">
        <v>186</v>
      </c>
      <c r="M2" s="5" t="s">
        <v>187</v>
      </c>
      <c r="O2" s="5" t="s">
        <v>188</v>
      </c>
      <c r="Q2" s="5" t="s">
        <v>189</v>
      </c>
      <c r="S2" s="5" t="s">
        <v>190</v>
      </c>
    </row>
    <row r="3" spans="1:19" x14ac:dyDescent="0.25">
      <c r="B3" s="119" t="s">
        <v>145</v>
      </c>
      <c r="C3" s="119" t="s">
        <v>146</v>
      </c>
      <c r="E3" s="119" t="s">
        <v>191</v>
      </c>
      <c r="G3" s="119" t="s">
        <v>52</v>
      </c>
      <c r="I3" s="119" t="s">
        <v>192</v>
      </c>
      <c r="K3" s="119" t="s">
        <v>193</v>
      </c>
      <c r="M3" s="119" t="s">
        <v>194</v>
      </c>
      <c r="O3" s="119" t="s">
        <v>195</v>
      </c>
      <c r="Q3" s="119" t="s">
        <v>82</v>
      </c>
      <c r="S3" s="119" t="s">
        <v>196</v>
      </c>
    </row>
    <row r="4" spans="1:19" x14ac:dyDescent="0.25">
      <c r="B4" s="119" t="s">
        <v>148</v>
      </c>
      <c r="C4" s="119" t="s">
        <v>149</v>
      </c>
      <c r="E4" s="119" t="s">
        <v>197</v>
      </c>
      <c r="G4" s="119" t="s">
        <v>198</v>
      </c>
      <c r="I4" s="119" t="s">
        <v>199</v>
      </c>
      <c r="K4" s="119" t="s">
        <v>200</v>
      </c>
      <c r="M4" s="119" t="s">
        <v>201</v>
      </c>
      <c r="O4" s="119" t="s">
        <v>202</v>
      </c>
      <c r="Q4" s="119" t="s">
        <v>203</v>
      </c>
      <c r="S4" s="119" t="s">
        <v>204</v>
      </c>
    </row>
    <row r="5" spans="1:19" x14ac:dyDescent="0.25">
      <c r="B5" s="119" t="s">
        <v>151</v>
      </c>
      <c r="C5" s="119" t="s">
        <v>152</v>
      </c>
      <c r="E5" s="119" t="s">
        <v>205</v>
      </c>
      <c r="G5" s="119" t="s">
        <v>206</v>
      </c>
      <c r="I5" s="119" t="s">
        <v>207</v>
      </c>
      <c r="K5" s="119" t="s">
        <v>208</v>
      </c>
      <c r="M5" s="119" t="s">
        <v>209</v>
      </c>
      <c r="O5" s="119" t="s">
        <v>210</v>
      </c>
      <c r="Q5" s="119"/>
      <c r="S5" s="119" t="s">
        <v>211</v>
      </c>
    </row>
    <row r="6" spans="1:19" x14ac:dyDescent="0.25">
      <c r="B6" s="119" t="s">
        <v>153</v>
      </c>
      <c r="C6" s="119" t="s">
        <v>154</v>
      </c>
      <c r="E6" s="119" t="s">
        <v>212</v>
      </c>
      <c r="I6" s="119" t="s">
        <v>213</v>
      </c>
      <c r="K6" s="119" t="s">
        <v>214</v>
      </c>
      <c r="M6" s="119" t="s">
        <v>215</v>
      </c>
      <c r="O6" s="119" t="s">
        <v>216</v>
      </c>
      <c r="S6" s="119" t="s">
        <v>217</v>
      </c>
    </row>
    <row r="7" spans="1:19" x14ac:dyDescent="0.25">
      <c r="B7" s="119" t="s">
        <v>155</v>
      </c>
      <c r="C7" s="119" t="s">
        <v>156</v>
      </c>
      <c r="E7" s="119" t="s">
        <v>218</v>
      </c>
      <c r="I7" s="119" t="s">
        <v>206</v>
      </c>
      <c r="K7" s="119" t="s">
        <v>219</v>
      </c>
      <c r="M7" s="119" t="s">
        <v>220</v>
      </c>
      <c r="O7" s="119" t="s">
        <v>221</v>
      </c>
      <c r="S7" s="119" t="s">
        <v>206</v>
      </c>
    </row>
    <row r="8" spans="1:19" x14ac:dyDescent="0.25">
      <c r="B8" s="119" t="s">
        <v>157</v>
      </c>
      <c r="C8" s="119" t="s">
        <v>158</v>
      </c>
      <c r="E8" s="119" t="s">
        <v>222</v>
      </c>
      <c r="K8" s="119" t="s">
        <v>206</v>
      </c>
      <c r="M8" s="119" t="s">
        <v>223</v>
      </c>
      <c r="O8" s="119" t="s">
        <v>206</v>
      </c>
    </row>
    <row r="9" spans="1:19" x14ac:dyDescent="0.25">
      <c r="B9" s="119" t="s">
        <v>159</v>
      </c>
      <c r="C9" s="119" t="s">
        <v>160</v>
      </c>
      <c r="E9" s="119" t="s">
        <v>224</v>
      </c>
      <c r="G9" s="5" t="s">
        <v>225</v>
      </c>
      <c r="K9" s="119"/>
      <c r="M9" s="119" t="s">
        <v>219</v>
      </c>
    </row>
    <row r="10" spans="1:19" x14ac:dyDescent="0.25">
      <c r="B10" s="119" t="s">
        <v>161</v>
      </c>
      <c r="C10" s="119" t="s">
        <v>162</v>
      </c>
      <c r="E10" s="119" t="s">
        <v>226</v>
      </c>
      <c r="G10" s="119" t="s">
        <v>52</v>
      </c>
      <c r="M10" s="119" t="s">
        <v>206</v>
      </c>
    </row>
    <row r="11" spans="1:19" x14ac:dyDescent="0.25">
      <c r="B11" s="119" t="s">
        <v>163</v>
      </c>
      <c r="C11" s="119" t="s">
        <v>164</v>
      </c>
      <c r="E11" s="119" t="s">
        <v>227</v>
      </c>
      <c r="G11" s="119" t="s">
        <v>198</v>
      </c>
      <c r="M11" s="119"/>
    </row>
    <row r="12" spans="1:19" x14ac:dyDescent="0.25">
      <c r="B12" s="119" t="s">
        <v>165</v>
      </c>
      <c r="C12" s="119" t="s">
        <v>166</v>
      </c>
      <c r="E12" s="119" t="s">
        <v>228</v>
      </c>
      <c r="G12" s="119" t="s">
        <v>229</v>
      </c>
    </row>
    <row r="13" spans="1:19" x14ac:dyDescent="0.25">
      <c r="B13" s="119" t="s">
        <v>167</v>
      </c>
      <c r="C13" s="119" t="s">
        <v>168</v>
      </c>
      <c r="E13" s="119" t="s">
        <v>230</v>
      </c>
      <c r="G13" s="119" t="s">
        <v>206</v>
      </c>
    </row>
    <row r="14" spans="1:19" x14ac:dyDescent="0.25">
      <c r="B14" s="119" t="s">
        <v>169</v>
      </c>
      <c r="C14" s="119" t="s">
        <v>170</v>
      </c>
      <c r="E14" s="119" t="s">
        <v>231</v>
      </c>
    </row>
    <row r="15" spans="1:19" x14ac:dyDescent="0.25">
      <c r="B15" s="119" t="s">
        <v>171</v>
      </c>
      <c r="C15" s="119" t="s">
        <v>172</v>
      </c>
      <c r="E15" s="119" t="s">
        <v>232</v>
      </c>
    </row>
    <row r="16" spans="1:19" x14ac:dyDescent="0.25">
      <c r="E16" s="119" t="s">
        <v>233</v>
      </c>
    </row>
    <row r="17" spans="5:7" x14ac:dyDescent="0.25">
      <c r="E17" s="119" t="s">
        <v>234</v>
      </c>
    </row>
    <row r="18" spans="5:7" x14ac:dyDescent="0.25">
      <c r="E18" s="119" t="s">
        <v>235</v>
      </c>
    </row>
    <row r="19" spans="5:7" x14ac:dyDescent="0.25">
      <c r="E19" s="119" t="s">
        <v>236</v>
      </c>
    </row>
    <row r="20" spans="5:7" x14ac:dyDescent="0.25">
      <c r="E20" s="119" t="s">
        <v>237</v>
      </c>
    </row>
    <row r="21" spans="5:7" x14ac:dyDescent="0.25">
      <c r="E21" s="119" t="s">
        <v>238</v>
      </c>
    </row>
    <row r="22" spans="5:7" x14ac:dyDescent="0.25">
      <c r="E22" s="119" t="s">
        <v>239</v>
      </c>
    </row>
    <row r="23" spans="5:7" x14ac:dyDescent="0.25">
      <c r="E23" s="119" t="s">
        <v>240</v>
      </c>
    </row>
    <row r="24" spans="5:7" x14ac:dyDescent="0.25">
      <c r="E24" s="119" t="s">
        <v>241</v>
      </c>
    </row>
    <row r="25" spans="5:7" x14ac:dyDescent="0.25">
      <c r="E25" s="119" t="s">
        <v>242</v>
      </c>
    </row>
    <row r="26" spans="5:7" x14ac:dyDescent="0.25">
      <c r="E26" s="119" t="s">
        <v>243</v>
      </c>
    </row>
    <row r="27" spans="5:7" x14ac:dyDescent="0.25">
      <c r="E27" s="119" t="s">
        <v>244</v>
      </c>
    </row>
    <row r="28" spans="5:7" x14ac:dyDescent="0.25">
      <c r="E28" s="119" t="s">
        <v>245</v>
      </c>
      <c r="G28" s="138"/>
    </row>
    <row r="29" spans="5:7" x14ac:dyDescent="0.25">
      <c r="E29" s="119" t="s">
        <v>246</v>
      </c>
    </row>
    <row r="30" spans="5:7" x14ac:dyDescent="0.25">
      <c r="E30" s="119" t="s">
        <v>247</v>
      </c>
    </row>
    <row r="31" spans="5:7" x14ac:dyDescent="0.25">
      <c r="E31" s="119" t="s">
        <v>248</v>
      </c>
    </row>
    <row r="32" spans="5:7" x14ac:dyDescent="0.25">
      <c r="E32" s="119" t="s">
        <v>249</v>
      </c>
    </row>
  </sheetData>
  <sortState xmlns:xlrd2="http://schemas.microsoft.com/office/spreadsheetml/2017/richdata2" ref="E3:E31">
    <sortCondition ref="E3:E31"/>
  </sortState>
  <pageMargins left="0.7" right="0.7" top="0.75" bottom="0.75" header="0.3" footer="0.3"/>
  <headerFooter>
    <oddHeader>&amp;R&amp;"Calibri"&amp;12&amp;K000000 UNCLASSIFIED - NON CLASSIFIÉ&amp;1#_x000D_</oddHeader>
  </headerFooter>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EC654-995B-444A-BD80-7645DEE12E0B}">
  <sheetPr codeName="Sheet10"/>
  <dimension ref="A1:G29"/>
  <sheetViews>
    <sheetView workbookViewId="0">
      <selection sqref="A1:A2"/>
    </sheetView>
  </sheetViews>
  <sheetFormatPr baseColWidth="10" defaultColWidth="9.140625" defaultRowHeight="15" x14ac:dyDescent="0.25"/>
  <cols>
    <col min="3" max="3" width="9.140625" style="58"/>
    <col min="4" max="4" width="30.85546875" style="56" customWidth="1"/>
    <col min="5" max="5" width="102.28515625" style="8" bestFit="1" customWidth="1"/>
    <col min="6" max="6" width="10.5703125" bestFit="1" customWidth="1"/>
  </cols>
  <sheetData>
    <row r="1" spans="1:5" ht="21" x14ac:dyDescent="0.35">
      <c r="A1" s="332" t="s">
        <v>250</v>
      </c>
    </row>
    <row r="2" spans="1:5" ht="33.75" customHeight="1" x14ac:dyDescent="0.25">
      <c r="A2" s="333" t="s">
        <v>183</v>
      </c>
      <c r="C2" s="126" t="s">
        <v>251</v>
      </c>
      <c r="D2" s="124" t="s">
        <v>252</v>
      </c>
      <c r="E2" s="148" t="s">
        <v>253</v>
      </c>
    </row>
    <row r="3" spans="1:5" ht="30" x14ac:dyDescent="0.25">
      <c r="C3" s="127" t="s">
        <v>254</v>
      </c>
      <c r="D3" s="122" t="s">
        <v>91</v>
      </c>
      <c r="E3" s="123" t="s">
        <v>255</v>
      </c>
    </row>
    <row r="4" spans="1:5" ht="30" x14ac:dyDescent="0.25">
      <c r="C4" s="127" t="s">
        <v>254</v>
      </c>
      <c r="D4" s="120" t="s">
        <v>256</v>
      </c>
      <c r="E4" s="121" t="s">
        <v>257</v>
      </c>
    </row>
    <row r="5" spans="1:5" x14ac:dyDescent="0.25">
      <c r="C5" s="127" t="s">
        <v>254</v>
      </c>
      <c r="D5" s="120" t="s">
        <v>258</v>
      </c>
      <c r="E5" s="121" t="s">
        <v>259</v>
      </c>
    </row>
    <row r="6" spans="1:5" ht="30" x14ac:dyDescent="0.25">
      <c r="C6" s="127" t="s">
        <v>254</v>
      </c>
      <c r="D6" s="120" t="s">
        <v>260</v>
      </c>
      <c r="E6" s="121" t="s">
        <v>261</v>
      </c>
    </row>
    <row r="7" spans="1:5" x14ac:dyDescent="0.25">
      <c r="C7" s="127" t="s">
        <v>254</v>
      </c>
      <c r="D7" s="120" t="s">
        <v>262</v>
      </c>
      <c r="E7" s="121" t="s">
        <v>263</v>
      </c>
    </row>
    <row r="8" spans="1:5" ht="30" x14ac:dyDescent="0.25">
      <c r="C8" s="127" t="s">
        <v>254</v>
      </c>
      <c r="D8" s="120" t="s">
        <v>264</v>
      </c>
      <c r="E8" s="121" t="s">
        <v>265</v>
      </c>
    </row>
    <row r="9" spans="1:5" ht="75" x14ac:dyDescent="0.25">
      <c r="C9" s="127" t="s">
        <v>254</v>
      </c>
      <c r="D9" s="120" t="s">
        <v>266</v>
      </c>
      <c r="E9" s="121" t="s">
        <v>267</v>
      </c>
    </row>
    <row r="10" spans="1:5" ht="195" x14ac:dyDescent="0.25">
      <c r="C10" s="127" t="s">
        <v>254</v>
      </c>
      <c r="D10" s="120" t="s">
        <v>268</v>
      </c>
      <c r="E10" s="121" t="s">
        <v>269</v>
      </c>
    </row>
    <row r="11" spans="1:5" ht="45" x14ac:dyDescent="0.25">
      <c r="C11" s="127" t="s">
        <v>254</v>
      </c>
      <c r="D11" s="120" t="s">
        <v>270</v>
      </c>
      <c r="E11" s="121" t="s">
        <v>271</v>
      </c>
    </row>
    <row r="12" spans="1:5" ht="30" x14ac:dyDescent="0.25">
      <c r="C12" s="127" t="s">
        <v>254</v>
      </c>
      <c r="D12" s="120" t="s">
        <v>272</v>
      </c>
      <c r="E12" s="121" t="s">
        <v>273</v>
      </c>
    </row>
    <row r="13" spans="1:5" x14ac:dyDescent="0.25">
      <c r="C13" s="127" t="s">
        <v>254</v>
      </c>
      <c r="D13" s="120" t="s">
        <v>274</v>
      </c>
      <c r="E13" s="121" t="s">
        <v>275</v>
      </c>
    </row>
    <row r="14" spans="1:5" ht="30" customHeight="1" x14ac:dyDescent="0.25">
      <c r="C14" s="127" t="s">
        <v>254</v>
      </c>
      <c r="D14" s="120" t="s">
        <v>276</v>
      </c>
      <c r="E14" s="121" t="s">
        <v>277</v>
      </c>
    </row>
    <row r="15" spans="1:5" ht="30" x14ac:dyDescent="0.25">
      <c r="C15" s="127" t="s">
        <v>254</v>
      </c>
      <c r="D15" s="120" t="s">
        <v>190</v>
      </c>
      <c r="E15" s="121" t="s">
        <v>278</v>
      </c>
    </row>
    <row r="16" spans="1:5" ht="60" x14ac:dyDescent="0.25">
      <c r="C16" s="127" t="s">
        <v>254</v>
      </c>
      <c r="D16" s="120" t="s">
        <v>279</v>
      </c>
      <c r="E16" s="121" t="s">
        <v>280</v>
      </c>
    </row>
    <row r="17" spans="3:7" x14ac:dyDescent="0.25">
      <c r="C17" s="127" t="s">
        <v>254</v>
      </c>
      <c r="D17" s="120"/>
      <c r="E17" s="121"/>
    </row>
    <row r="18" spans="3:7" x14ac:dyDescent="0.25">
      <c r="C18" s="127" t="s">
        <v>254</v>
      </c>
      <c r="D18" s="330" t="s">
        <v>281</v>
      </c>
      <c r="E18" s="121"/>
    </row>
    <row r="19" spans="3:7" ht="90" x14ac:dyDescent="0.25">
      <c r="C19" s="127" t="s">
        <v>254</v>
      </c>
      <c r="D19" s="120" t="s">
        <v>282</v>
      </c>
      <c r="E19" s="121" t="s">
        <v>283</v>
      </c>
    </row>
    <row r="20" spans="3:7" ht="30" x14ac:dyDescent="0.25">
      <c r="C20" s="127" t="s">
        <v>254</v>
      </c>
      <c r="D20" s="125" t="s">
        <v>284</v>
      </c>
      <c r="E20" s="331">
        <v>2000</v>
      </c>
      <c r="F20" s="67">
        <f>E20*10.7639</f>
        <v>21527.8</v>
      </c>
      <c r="G20" t="s">
        <v>285</v>
      </c>
    </row>
    <row r="21" spans="3:7" ht="90" x14ac:dyDescent="0.25">
      <c r="C21" s="127" t="s">
        <v>254</v>
      </c>
      <c r="D21" s="120" t="s">
        <v>286</v>
      </c>
      <c r="E21" s="121" t="s">
        <v>287</v>
      </c>
    </row>
    <row r="22" spans="3:7" x14ac:dyDescent="0.25">
      <c r="E22" s="57"/>
    </row>
    <row r="23" spans="3:7" ht="60" x14ac:dyDescent="0.25">
      <c r="C23" s="128" t="s">
        <v>288</v>
      </c>
      <c r="D23" s="120" t="s">
        <v>289</v>
      </c>
      <c r="E23" s="121" t="s">
        <v>290</v>
      </c>
    </row>
    <row r="24" spans="3:7" ht="75" x14ac:dyDescent="0.25">
      <c r="C24" s="128" t="s">
        <v>288</v>
      </c>
      <c r="D24" s="120" t="s">
        <v>291</v>
      </c>
      <c r="E24" s="121" t="s">
        <v>292</v>
      </c>
    </row>
    <row r="25" spans="3:7" ht="90" x14ac:dyDescent="0.25">
      <c r="C25" s="128" t="s">
        <v>288</v>
      </c>
      <c r="D25" s="120" t="s">
        <v>293</v>
      </c>
      <c r="E25" s="121" t="s">
        <v>294</v>
      </c>
    </row>
    <row r="26" spans="3:7" ht="120" x14ac:dyDescent="0.25">
      <c r="C26" s="128" t="s">
        <v>288</v>
      </c>
      <c r="D26" s="120" t="s">
        <v>295</v>
      </c>
      <c r="E26" s="121" t="s">
        <v>296</v>
      </c>
    </row>
    <row r="27" spans="3:7" x14ac:dyDescent="0.25">
      <c r="E27" s="57"/>
    </row>
    <row r="28" spans="3:7" x14ac:dyDescent="0.25">
      <c r="E28" s="57"/>
    </row>
    <row r="29" spans="3:7" x14ac:dyDescent="0.25">
      <c r="E29" s="57"/>
    </row>
  </sheetData>
  <pageMargins left="0.7" right="0.7" top="0.75" bottom="0.75" header="0.3" footer="0.3"/>
  <headerFooter>
    <oddHeader>&amp;R&amp;"Calibri"&amp;12&amp;K000000 UNCLASSIFIED - NON CLASSIFIÉ&amp;1#_x000D_</oddHeader>
  </headerFooter>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ACF8E-B434-4C0D-9A9D-CA586DC3735D}">
  <sheetPr codeName="Sheet09">
    <tabColor rgb="FF95AAED"/>
  </sheetPr>
  <dimension ref="A1:AD167"/>
  <sheetViews>
    <sheetView zoomScaleNormal="100" workbookViewId="0">
      <selection activeCell="B7" sqref="B7"/>
    </sheetView>
  </sheetViews>
  <sheetFormatPr baseColWidth="10" defaultColWidth="9.140625" defaultRowHeight="15" x14ac:dyDescent="0.25"/>
  <cols>
    <col min="1" max="1" width="14" style="2" customWidth="1"/>
    <col min="2" max="2" width="93.28515625" customWidth="1"/>
    <col min="3" max="3" width="5.85546875" customWidth="1"/>
    <col min="4" max="4" width="12.28515625" bestFit="1" customWidth="1"/>
    <col min="5" max="5" width="13.140625" customWidth="1"/>
    <col min="6" max="6" width="12.85546875" customWidth="1"/>
    <col min="7" max="7" width="10.5703125" customWidth="1"/>
    <col min="8" max="8" width="12" customWidth="1"/>
    <col min="27" max="28" width="2.5703125" customWidth="1"/>
    <col min="29" max="29" width="30.7109375" bestFit="1" customWidth="1"/>
  </cols>
  <sheetData>
    <row r="1" spans="1:30" s="2" customFormat="1" ht="18.75" x14ac:dyDescent="0.3">
      <c r="A1" s="129" t="s">
        <v>297</v>
      </c>
      <c r="D1" s="1" t="s">
        <v>298</v>
      </c>
      <c r="E1" s="2">
        <v>1</v>
      </c>
      <c r="F1" s="2">
        <v>2</v>
      </c>
      <c r="G1" s="2">
        <f>F1+1</f>
        <v>3</v>
      </c>
      <c r="H1" s="2">
        <f t="shared" ref="H1:V1" si="0">G1+1</f>
        <v>4</v>
      </c>
      <c r="I1" s="2">
        <f t="shared" si="0"/>
        <v>5</v>
      </c>
      <c r="J1" s="2">
        <f t="shared" si="0"/>
        <v>6</v>
      </c>
      <c r="K1" s="2">
        <f t="shared" si="0"/>
        <v>7</v>
      </c>
      <c r="L1" s="2">
        <f t="shared" si="0"/>
        <v>8</v>
      </c>
      <c r="M1" s="2">
        <v>10</v>
      </c>
      <c r="N1" s="2">
        <f t="shared" si="0"/>
        <v>11</v>
      </c>
      <c r="O1" s="2">
        <f t="shared" si="0"/>
        <v>12</v>
      </c>
      <c r="P1" s="2">
        <f t="shared" si="0"/>
        <v>13</v>
      </c>
      <c r="Q1" s="2">
        <f t="shared" si="0"/>
        <v>14</v>
      </c>
      <c r="R1" s="2">
        <f t="shared" si="0"/>
        <v>15</v>
      </c>
      <c r="S1" s="2">
        <f t="shared" si="0"/>
        <v>16</v>
      </c>
      <c r="T1" s="2">
        <f t="shared" si="0"/>
        <v>17</v>
      </c>
      <c r="U1" s="2">
        <f t="shared" si="0"/>
        <v>18</v>
      </c>
      <c r="V1" s="2">
        <f t="shared" si="0"/>
        <v>19</v>
      </c>
      <c r="W1" s="2">
        <v>20</v>
      </c>
      <c r="Z1" s="2">
        <f>V1+1</f>
        <v>20</v>
      </c>
    </row>
    <row r="2" spans="1:30" s="22" customFormat="1" ht="36" x14ac:dyDescent="0.25">
      <c r="A2" s="340" t="s">
        <v>299</v>
      </c>
      <c r="B2" s="339" t="s">
        <v>300</v>
      </c>
      <c r="D2" s="130" t="s">
        <v>301</v>
      </c>
      <c r="E2" s="131" t="s">
        <v>302</v>
      </c>
      <c r="F2" s="131" t="s">
        <v>303</v>
      </c>
      <c r="G2" s="131" t="s">
        <v>304</v>
      </c>
      <c r="H2" s="131" t="s">
        <v>305</v>
      </c>
      <c r="I2" s="131" t="s">
        <v>306</v>
      </c>
      <c r="J2" s="131" t="s">
        <v>270</v>
      </c>
      <c r="K2" s="131" t="s">
        <v>307</v>
      </c>
      <c r="L2" s="131" t="s">
        <v>308</v>
      </c>
      <c r="M2" s="131" t="s">
        <v>309</v>
      </c>
      <c r="N2" s="131" t="s">
        <v>310</v>
      </c>
      <c r="O2" s="131" t="s">
        <v>311</v>
      </c>
      <c r="P2" s="131" t="s">
        <v>312</v>
      </c>
      <c r="Q2" s="131" t="s">
        <v>313</v>
      </c>
      <c r="R2" s="131" t="s">
        <v>314</v>
      </c>
      <c r="S2" s="131" t="s">
        <v>315</v>
      </c>
      <c r="T2" s="131" t="s">
        <v>316</v>
      </c>
      <c r="U2" s="131" t="s">
        <v>317</v>
      </c>
      <c r="V2" s="131" t="s">
        <v>318</v>
      </c>
      <c r="W2" s="131" t="s">
        <v>319</v>
      </c>
      <c r="X2" s="131" t="s">
        <v>190</v>
      </c>
      <c r="Y2" s="132" t="s">
        <v>320</v>
      </c>
      <c r="Z2" s="130" t="s">
        <v>301</v>
      </c>
      <c r="AC2" s="113" t="s">
        <v>187</v>
      </c>
      <c r="AD2" s="133" t="s">
        <v>301</v>
      </c>
    </row>
    <row r="3" spans="1:30" s="2" customFormat="1" x14ac:dyDescent="0.25">
      <c r="B3" s="339" t="s">
        <v>321</v>
      </c>
      <c r="D3" s="31">
        <v>0</v>
      </c>
      <c r="E3" s="28">
        <v>0</v>
      </c>
      <c r="F3" s="23"/>
      <c r="G3" s="23"/>
      <c r="H3" s="23"/>
      <c r="I3" s="23"/>
      <c r="J3" s="23"/>
      <c r="K3" s="23"/>
      <c r="L3" s="23"/>
      <c r="M3" s="30" t="s">
        <v>322</v>
      </c>
      <c r="N3" s="23"/>
      <c r="O3" s="23"/>
      <c r="P3" s="23"/>
      <c r="Q3" s="23"/>
      <c r="R3" s="23"/>
      <c r="S3" s="23"/>
      <c r="T3" s="23"/>
      <c r="U3" s="28"/>
      <c r="V3" s="28"/>
      <c r="W3" s="28"/>
      <c r="X3" s="143"/>
      <c r="Y3" s="28"/>
      <c r="Z3" s="31">
        <v>0</v>
      </c>
      <c r="AC3" s="11" t="str">
        <f>DropDowns!M3</f>
        <v>Direct Digital Control (DDC)</v>
      </c>
      <c r="AD3" s="23">
        <v>5</v>
      </c>
    </row>
    <row r="4" spans="1:30" s="2" customFormat="1" x14ac:dyDescent="0.25">
      <c r="B4" s="339" t="s">
        <v>323</v>
      </c>
      <c r="D4" s="31">
        <v>1</v>
      </c>
      <c r="E4" s="23">
        <v>1000</v>
      </c>
      <c r="F4" s="23" t="s">
        <v>52</v>
      </c>
      <c r="G4" s="23"/>
      <c r="H4" s="23" t="s">
        <v>52</v>
      </c>
      <c r="I4" s="23" t="s">
        <v>52</v>
      </c>
      <c r="J4" s="23" t="s">
        <v>198</v>
      </c>
      <c r="K4" s="23" t="s">
        <v>198</v>
      </c>
      <c r="L4" s="23" t="s">
        <v>198</v>
      </c>
      <c r="M4" s="23"/>
      <c r="N4" s="23" t="s">
        <v>198</v>
      </c>
      <c r="O4" s="23" t="s">
        <v>198</v>
      </c>
      <c r="P4" s="23" t="s">
        <v>52</v>
      </c>
      <c r="Q4" s="29" t="s">
        <v>195</v>
      </c>
      <c r="R4" s="23" t="s">
        <v>198</v>
      </c>
      <c r="S4" s="23" t="s">
        <v>198</v>
      </c>
      <c r="T4" s="23" t="s">
        <v>198</v>
      </c>
      <c r="U4" s="28"/>
      <c r="V4" s="28"/>
      <c r="W4" s="28"/>
      <c r="X4" s="143" t="str">
        <f>DropDowns!S6</f>
        <v>No engagement</v>
      </c>
      <c r="Y4" s="28"/>
      <c r="Z4" s="31">
        <v>1</v>
      </c>
      <c r="AC4" s="11" t="str">
        <f>DropDowns!M4</f>
        <v>Pneumatic control</v>
      </c>
      <c r="AD4" s="23">
        <v>1</v>
      </c>
    </row>
    <row r="5" spans="1:30" s="2" customFormat="1" x14ac:dyDescent="0.25">
      <c r="B5" s="341" t="s">
        <v>324</v>
      </c>
      <c r="D5" s="31">
        <v>2</v>
      </c>
      <c r="E5" s="28">
        <v>2000</v>
      </c>
      <c r="F5" s="23"/>
      <c r="G5" s="23" t="str">
        <f>DropDowns!I3</f>
        <v>Never</v>
      </c>
      <c r="H5" s="23"/>
      <c r="I5" s="23"/>
      <c r="J5" s="23"/>
      <c r="K5" s="23"/>
      <c r="L5" s="23"/>
      <c r="M5" s="23"/>
      <c r="N5" s="23"/>
      <c r="O5" s="23"/>
      <c r="P5" s="23"/>
      <c r="Q5" s="29" t="s">
        <v>202</v>
      </c>
      <c r="R5" s="23"/>
      <c r="S5" s="23"/>
      <c r="T5" s="23"/>
      <c r="U5" s="28"/>
      <c r="V5" s="28"/>
      <c r="W5" s="28"/>
      <c r="X5" s="143" t="str">
        <f>DropDowns!S5</f>
        <v>Low engagement</v>
      </c>
      <c r="Y5" s="28"/>
      <c r="Z5" s="31">
        <v>2</v>
      </c>
      <c r="AC5" s="11" t="str">
        <f>DropDowns!M5</f>
        <v>Combination DDC &amp; Pneumatic</v>
      </c>
      <c r="AD5" s="23">
        <v>3</v>
      </c>
    </row>
    <row r="6" spans="1:30" s="2" customFormat="1" x14ac:dyDescent="0.25">
      <c r="D6" s="31">
        <v>3</v>
      </c>
      <c r="E6" s="28">
        <v>3000</v>
      </c>
      <c r="F6" s="23"/>
      <c r="G6" s="23" t="str">
        <f>DropDowns!I4</f>
        <v>Infrequent</v>
      </c>
      <c r="H6" s="23"/>
      <c r="I6" s="23"/>
      <c r="J6" s="23"/>
      <c r="K6" s="23"/>
      <c r="L6" s="23"/>
      <c r="M6" s="23"/>
      <c r="N6" s="23"/>
      <c r="O6" s="23"/>
      <c r="P6" s="23"/>
      <c r="Q6" s="29" t="s">
        <v>210</v>
      </c>
      <c r="R6" s="23"/>
      <c r="S6" s="23"/>
      <c r="T6" s="23"/>
      <c r="U6" s="28"/>
      <c r="V6" s="28"/>
      <c r="W6" s="28"/>
      <c r="X6" s="143" t="str">
        <f>DropDowns!S4</f>
        <v>Some engagement</v>
      </c>
      <c r="Y6" s="28"/>
      <c r="Z6" s="31">
        <v>3</v>
      </c>
      <c r="AC6" s="11" t="str">
        <f>DropDowns!M6</f>
        <v>Web based smart thermostats</v>
      </c>
      <c r="AD6" s="23">
        <v>3</v>
      </c>
    </row>
    <row r="7" spans="1:30" s="2" customFormat="1" x14ac:dyDescent="0.25">
      <c r="B7" s="32"/>
      <c r="D7" s="31">
        <v>4</v>
      </c>
      <c r="E7" s="28">
        <v>4000</v>
      </c>
      <c r="F7" s="23"/>
      <c r="G7" s="23" t="str">
        <f>DropDowns!I5</f>
        <v>Regularly</v>
      </c>
      <c r="H7" s="23"/>
      <c r="I7" s="23"/>
      <c r="J7" s="23"/>
      <c r="K7" s="23"/>
      <c r="L7" s="23"/>
      <c r="M7" s="23"/>
      <c r="N7" s="23"/>
      <c r="O7" s="23"/>
      <c r="P7" s="23"/>
      <c r="Q7" s="29" t="s">
        <v>216</v>
      </c>
      <c r="R7" s="23"/>
      <c r="S7" s="23"/>
      <c r="T7" s="23"/>
      <c r="U7" s="28"/>
      <c r="V7" s="28"/>
      <c r="W7" s="28"/>
      <c r="X7" s="143"/>
      <c r="Y7" s="28"/>
      <c r="Z7" s="31">
        <v>4</v>
      </c>
      <c r="AC7" s="11" t="str">
        <f>DropDowns!M7</f>
        <v>Local programmable thermostats</v>
      </c>
      <c r="AD7" s="23">
        <v>2</v>
      </c>
    </row>
    <row r="8" spans="1:30" s="2" customFormat="1" x14ac:dyDescent="0.25">
      <c r="D8" s="31">
        <v>5</v>
      </c>
      <c r="E8" s="23">
        <v>5000</v>
      </c>
      <c r="F8" s="23" t="s">
        <v>198</v>
      </c>
      <c r="G8" s="23" t="str">
        <f>DropDowns!I6</f>
        <v>Constant</v>
      </c>
      <c r="H8" s="23" t="s">
        <v>198</v>
      </c>
      <c r="I8" s="23" t="s">
        <v>198</v>
      </c>
      <c r="J8" s="23" t="s">
        <v>52</v>
      </c>
      <c r="K8" s="23" t="s">
        <v>52</v>
      </c>
      <c r="L8" s="23" t="s">
        <v>52</v>
      </c>
      <c r="M8" s="23"/>
      <c r="N8" s="23" t="s">
        <v>52</v>
      </c>
      <c r="O8" s="23" t="s">
        <v>52</v>
      </c>
      <c r="P8" s="23" t="s">
        <v>198</v>
      </c>
      <c r="Q8" s="29" t="s">
        <v>221</v>
      </c>
      <c r="R8" s="23" t="s">
        <v>52</v>
      </c>
      <c r="S8" s="23" t="s">
        <v>52</v>
      </c>
      <c r="T8" s="23" t="s">
        <v>52</v>
      </c>
      <c r="U8" s="28"/>
      <c r="V8" s="28"/>
      <c r="W8" s="28"/>
      <c r="X8" s="143" t="str">
        <f>DropDowns!S3</f>
        <v>High engagement</v>
      </c>
      <c r="Y8" s="28"/>
      <c r="Z8" s="31">
        <v>5</v>
      </c>
      <c r="AC8" s="11" t="str">
        <f>DropDowns!M8</f>
        <v>Manual control</v>
      </c>
      <c r="AD8" s="23">
        <v>2</v>
      </c>
    </row>
    <row r="9" spans="1:30" x14ac:dyDescent="0.25">
      <c r="D9" s="1" t="s">
        <v>325</v>
      </c>
      <c r="E9" s="144">
        <v>90</v>
      </c>
      <c r="F9" s="144">
        <v>50</v>
      </c>
      <c r="G9" s="144">
        <v>30</v>
      </c>
      <c r="H9" s="144">
        <v>80</v>
      </c>
      <c r="I9" s="144">
        <v>20</v>
      </c>
      <c r="J9" s="144">
        <v>70</v>
      </c>
      <c r="K9" s="144">
        <v>10</v>
      </c>
      <c r="L9" s="144">
        <v>10</v>
      </c>
      <c r="M9" s="144">
        <v>60</v>
      </c>
      <c r="N9" s="144">
        <v>40</v>
      </c>
      <c r="O9" s="144">
        <v>20</v>
      </c>
      <c r="P9" s="144">
        <v>70</v>
      </c>
      <c r="Q9" s="144">
        <v>30</v>
      </c>
      <c r="R9" s="144">
        <v>20</v>
      </c>
      <c r="S9" s="144">
        <v>20</v>
      </c>
      <c r="T9" s="144">
        <v>35</v>
      </c>
      <c r="U9" s="144">
        <v>100</v>
      </c>
      <c r="V9" s="144">
        <v>100</v>
      </c>
      <c r="W9" s="144">
        <v>100</v>
      </c>
      <c r="X9" s="144">
        <v>50</v>
      </c>
      <c r="Y9" s="18"/>
      <c r="AC9" s="11" t="str">
        <f>DropDowns!M9</f>
        <v>Other</v>
      </c>
      <c r="AD9" s="23">
        <v>3</v>
      </c>
    </row>
    <row r="10" spans="1:30" x14ac:dyDescent="0.25">
      <c r="D10">
        <f>SUM(E9:T9,X9)*5+500</f>
        <v>4025</v>
      </c>
      <c r="AC10" s="11"/>
      <c r="AD10" s="23"/>
    </row>
    <row r="11" spans="1:30" s="17" customFormat="1" x14ac:dyDescent="0.25">
      <c r="B11" s="86" t="s">
        <v>123</v>
      </c>
      <c r="D11" s="17">
        <f>Facility!D14</f>
        <v>1</v>
      </c>
      <c r="E11" s="17">
        <f>Facility!E14</f>
        <v>2</v>
      </c>
      <c r="F11" s="17">
        <f>Facility!F14</f>
        <v>3</v>
      </c>
      <c r="G11" s="17">
        <f>Facility!G14</f>
        <v>4</v>
      </c>
      <c r="H11" s="17">
        <f>Facility!H14</f>
        <v>5</v>
      </c>
      <c r="I11" s="17">
        <f>Facility!I14</f>
        <v>6</v>
      </c>
      <c r="J11" s="17">
        <f>Facility!J14</f>
        <v>7</v>
      </c>
      <c r="K11" s="17">
        <f>Facility!K14</f>
        <v>8</v>
      </c>
      <c r="L11" s="17">
        <f>Facility!L14</f>
        <v>9</v>
      </c>
      <c r="M11" s="17">
        <f>Facility!M14</f>
        <v>10</v>
      </c>
      <c r="N11" s="17">
        <f>Facility!N14</f>
        <v>11</v>
      </c>
      <c r="O11" s="17">
        <f>Facility!O14</f>
        <v>12</v>
      </c>
      <c r="P11" s="17">
        <f>Facility!P14</f>
        <v>13</v>
      </c>
      <c r="Q11" s="17">
        <f>Facility!Q14</f>
        <v>14</v>
      </c>
      <c r="R11" s="17">
        <f>Facility!R14</f>
        <v>15</v>
      </c>
      <c r="S11" s="305"/>
    </row>
    <row r="12" spans="1:30" s="5" customFormat="1" x14ac:dyDescent="0.25">
      <c r="A12" s="59" t="s">
        <v>326</v>
      </c>
      <c r="B12" s="3" t="s">
        <v>90</v>
      </c>
      <c r="C12" s="338" t="s">
        <v>327</v>
      </c>
      <c r="D12" s="134" t="str">
        <f>IF(ISBLANK(Facility!D17),"",Facility!D17)</f>
        <v/>
      </c>
      <c r="E12" s="134" t="str">
        <f>IF(ISBLANK(Facility!E17),"",Facility!E17)</f>
        <v/>
      </c>
      <c r="F12" s="134" t="str">
        <f>IF(ISBLANK(Facility!F17),"",Facility!F17)</f>
        <v/>
      </c>
      <c r="G12" s="134" t="str">
        <f>IF(ISBLANK(Facility!G17),"",Facility!G17)</f>
        <v/>
      </c>
      <c r="H12" s="134" t="str">
        <f>IF(ISBLANK(Facility!H17),"",Facility!H17)</f>
        <v/>
      </c>
      <c r="I12" s="134" t="str">
        <f>IF(ISBLANK(Facility!I17),"",Facility!I17)</f>
        <v/>
      </c>
      <c r="J12" s="134" t="str">
        <f>IF(ISBLANK(Facility!J17),"",Facility!J17)</f>
        <v/>
      </c>
      <c r="K12" s="134" t="str">
        <f>IF(ISBLANK(Facility!K17),"",Facility!K17)</f>
        <v/>
      </c>
      <c r="L12" s="134" t="str">
        <f>IF(ISBLANK(Facility!L17),"",Facility!L17)</f>
        <v/>
      </c>
      <c r="M12" s="134" t="str">
        <f>IF(ISBLANK(Facility!M17),"",Facility!M17)</f>
        <v/>
      </c>
      <c r="N12" s="134" t="str">
        <f>IF(ISBLANK(Facility!N17),"",Facility!N17)</f>
        <v/>
      </c>
      <c r="O12" s="134" t="str">
        <f>IF(ISBLANK(Facility!O17),"",Facility!O17)</f>
        <v/>
      </c>
      <c r="P12" s="134" t="str">
        <f>IF(ISBLANK(Facility!P17),"",Facility!P17)</f>
        <v/>
      </c>
      <c r="Q12" s="134" t="str">
        <f>IF(ISBLANK(Facility!Q17),"",Facility!Q17)</f>
        <v/>
      </c>
      <c r="R12" s="134" t="str">
        <f>IF(ISBLANK(Facility!R17),"",Facility!R17)</f>
        <v/>
      </c>
      <c r="S12" s="60"/>
    </row>
    <row r="13" spans="1:30" s="26" customFormat="1" ht="4.5" customHeight="1" x14ac:dyDescent="0.25">
      <c r="A13" s="24"/>
      <c r="B13" s="25"/>
      <c r="C13" s="1"/>
      <c r="S13" s="40"/>
    </row>
    <row r="14" spans="1:30" x14ac:dyDescent="0.25">
      <c r="A14" s="2">
        <v>1</v>
      </c>
      <c r="B14" s="1" t="str">
        <f>Facility!B20</f>
        <v>Approximate floor area of conditioned space (square meters - m2) (required)</v>
      </c>
      <c r="C14" s="1"/>
      <c r="D14" s="20">
        <f>Facility!D20</f>
        <v>0</v>
      </c>
      <c r="E14" s="20">
        <f>Facility!E20</f>
        <v>0</v>
      </c>
      <c r="F14" s="20">
        <f>Facility!F20</f>
        <v>0</v>
      </c>
      <c r="G14" s="20">
        <f>Facility!G20</f>
        <v>0</v>
      </c>
      <c r="H14" s="20">
        <f>Facility!H20</f>
        <v>0</v>
      </c>
      <c r="I14" s="20">
        <f>Facility!I20</f>
        <v>0</v>
      </c>
      <c r="J14" s="20">
        <f>Facility!J20</f>
        <v>0</v>
      </c>
      <c r="K14" s="20">
        <f>Facility!K20</f>
        <v>0</v>
      </c>
      <c r="L14" s="20">
        <f>Facility!L20</f>
        <v>0</v>
      </c>
      <c r="M14" s="20">
        <f>Facility!M20</f>
        <v>0</v>
      </c>
      <c r="N14" s="20">
        <f>Facility!N20</f>
        <v>0</v>
      </c>
      <c r="O14" s="20">
        <f>Facility!O20</f>
        <v>0</v>
      </c>
      <c r="P14" s="20">
        <f>Facility!P20</f>
        <v>0</v>
      </c>
      <c r="Q14" s="20">
        <f>Facility!Q20</f>
        <v>0</v>
      </c>
      <c r="R14" s="20">
        <f>Facility!R20</f>
        <v>0</v>
      </c>
      <c r="S14" s="39"/>
    </row>
    <row r="15" spans="1:30" s="14" customFormat="1" x14ac:dyDescent="0.25">
      <c r="A15" s="21"/>
      <c r="B15" s="62" t="s">
        <v>328</v>
      </c>
      <c r="C15" s="338">
        <f>E9</f>
        <v>90</v>
      </c>
      <c r="D15" s="61" t="str">
        <f>IF(D14=0,"",IF(D14&gt;$E$8,$E$9,(D14/$E$8)*$E$9))</f>
        <v/>
      </c>
      <c r="E15" s="61" t="str">
        <f t="shared" ref="E15:R15" si="1">IF(E14=0,"",IF(E14&gt;$E$8,$E$9,(E14/$E$8)*$E$9))</f>
        <v/>
      </c>
      <c r="F15" s="61" t="str">
        <f t="shared" si="1"/>
        <v/>
      </c>
      <c r="G15" s="61" t="str">
        <f t="shared" si="1"/>
        <v/>
      </c>
      <c r="H15" s="61" t="str">
        <f t="shared" si="1"/>
        <v/>
      </c>
      <c r="I15" s="61" t="str">
        <f t="shared" si="1"/>
        <v/>
      </c>
      <c r="J15" s="61" t="str">
        <f t="shared" si="1"/>
        <v/>
      </c>
      <c r="K15" s="61" t="str">
        <f t="shared" si="1"/>
        <v/>
      </c>
      <c r="L15" s="61" t="str">
        <f t="shared" si="1"/>
        <v/>
      </c>
      <c r="M15" s="61" t="str">
        <f t="shared" si="1"/>
        <v/>
      </c>
      <c r="N15" s="61" t="str">
        <f t="shared" si="1"/>
        <v/>
      </c>
      <c r="O15" s="61" t="str">
        <f t="shared" si="1"/>
        <v/>
      </c>
      <c r="P15" s="61" t="str">
        <f t="shared" si="1"/>
        <v/>
      </c>
      <c r="Q15" s="61" t="str">
        <f t="shared" si="1"/>
        <v/>
      </c>
      <c r="R15" s="61" t="str">
        <f t="shared" si="1"/>
        <v/>
      </c>
      <c r="S15" s="41"/>
    </row>
    <row r="16" spans="1:30" x14ac:dyDescent="0.25">
      <c r="A16" s="2">
        <v>2</v>
      </c>
      <c r="B16" s="1" t="str">
        <f>Facility!B32</f>
        <v>Is the primary space use of the building expected to significantly change in the next 5 years?</v>
      </c>
      <c r="C16" s="1"/>
      <c r="D16">
        <f>Facility!D32</f>
        <v>0</v>
      </c>
      <c r="E16">
        <f>Facility!E32</f>
        <v>0</v>
      </c>
      <c r="F16">
        <f>Facility!F32</f>
        <v>0</v>
      </c>
      <c r="G16">
        <f>Facility!G32</f>
        <v>0</v>
      </c>
      <c r="H16">
        <f>Facility!H32</f>
        <v>0</v>
      </c>
      <c r="I16">
        <f>Facility!I32</f>
        <v>0</v>
      </c>
      <c r="J16">
        <f>Facility!J32</f>
        <v>0</v>
      </c>
      <c r="K16">
        <f>Facility!K32</f>
        <v>0</v>
      </c>
      <c r="L16">
        <f>Facility!L32</f>
        <v>0</v>
      </c>
      <c r="M16">
        <f>Facility!M32</f>
        <v>0</v>
      </c>
      <c r="N16">
        <f>Facility!N32</f>
        <v>0</v>
      </c>
      <c r="O16">
        <f>Facility!O32</f>
        <v>0</v>
      </c>
      <c r="P16">
        <f>Facility!P32</f>
        <v>0</v>
      </c>
      <c r="Q16">
        <f>Facility!Q32</f>
        <v>0</v>
      </c>
      <c r="R16">
        <f>Facility!R32</f>
        <v>0</v>
      </c>
      <c r="S16" s="39"/>
    </row>
    <row r="17" spans="1:19" s="14" customFormat="1" x14ac:dyDescent="0.25">
      <c r="A17" s="21"/>
      <c r="B17" s="62" t="s">
        <v>328</v>
      </c>
      <c r="C17" s="338">
        <f>F9</f>
        <v>50</v>
      </c>
      <c r="D17" s="8" t="str">
        <f>IFERROR(VLOOKUP("*"&amp;D16&amp;"*",$F$3:$Z$8,21,FALSE)/5*$F$9,"")</f>
        <v/>
      </c>
      <c r="E17" s="8" t="str">
        <f>IFERROR(VLOOKUP("*"&amp;E16&amp;"*",$F$3:$Z$8,21,FALSE)/5*$F$9,"")</f>
        <v/>
      </c>
      <c r="F17" s="8" t="str">
        <f t="shared" ref="F17:R17" si="2">IFERROR(VLOOKUP("*"&amp;F16&amp;"*",$F$3:$Z$8,21,FALSE)/5*$F$9,"")</f>
        <v/>
      </c>
      <c r="G17" s="8" t="str">
        <f t="shared" si="2"/>
        <v/>
      </c>
      <c r="H17" s="8" t="str">
        <f t="shared" si="2"/>
        <v/>
      </c>
      <c r="I17" s="8" t="str">
        <f t="shared" si="2"/>
        <v/>
      </c>
      <c r="J17" s="8" t="str">
        <f t="shared" si="2"/>
        <v/>
      </c>
      <c r="K17" s="8" t="str">
        <f t="shared" si="2"/>
        <v/>
      </c>
      <c r="L17" s="8" t="str">
        <f t="shared" si="2"/>
        <v/>
      </c>
      <c r="M17" s="8" t="str">
        <f t="shared" si="2"/>
        <v/>
      </c>
      <c r="N17" s="8" t="str">
        <f t="shared" si="2"/>
        <v/>
      </c>
      <c r="O17" s="8" t="str">
        <f t="shared" si="2"/>
        <v/>
      </c>
      <c r="P17" s="8" t="str">
        <f t="shared" si="2"/>
        <v/>
      </c>
      <c r="Q17" s="8" t="str">
        <f t="shared" si="2"/>
        <v/>
      </c>
      <c r="R17" s="8" t="str">
        <f t="shared" si="2"/>
        <v/>
      </c>
      <c r="S17" s="41"/>
    </row>
    <row r="18" spans="1:19" x14ac:dyDescent="0.25">
      <c r="A18" s="2">
        <v>3</v>
      </c>
      <c r="B18" s="1" t="str">
        <f>Facility!B33</f>
        <v>How often are thermal comfort or indoor air quality (IAQ) complaints received from building occupants/tenants?</v>
      </c>
      <c r="C18" s="1"/>
      <c r="D18">
        <f>Facility!D33</f>
        <v>0</v>
      </c>
      <c r="E18">
        <f>Facility!E33</f>
        <v>0</v>
      </c>
      <c r="F18">
        <f>Facility!F33</f>
        <v>0</v>
      </c>
      <c r="G18">
        <f>Facility!G33</f>
        <v>0</v>
      </c>
      <c r="H18">
        <f>Facility!H33</f>
        <v>0</v>
      </c>
      <c r="I18">
        <f>Facility!I33</f>
        <v>0</v>
      </c>
      <c r="J18">
        <f>Facility!J33</f>
        <v>0</v>
      </c>
      <c r="K18">
        <f>Facility!K33</f>
        <v>0</v>
      </c>
      <c r="L18">
        <f>Facility!L33</f>
        <v>0</v>
      </c>
      <c r="M18">
        <f>Facility!M33</f>
        <v>0</v>
      </c>
      <c r="N18">
        <f>Facility!N33</f>
        <v>0</v>
      </c>
      <c r="O18">
        <f>Facility!O33</f>
        <v>0</v>
      </c>
      <c r="P18">
        <f>Facility!P33</f>
        <v>0</v>
      </c>
      <c r="Q18">
        <f>Facility!Q33</f>
        <v>0</v>
      </c>
      <c r="R18">
        <f>Facility!R33</f>
        <v>0</v>
      </c>
      <c r="S18" s="39"/>
    </row>
    <row r="19" spans="1:19" s="14" customFormat="1" x14ac:dyDescent="0.25">
      <c r="A19" s="21"/>
      <c r="B19" s="62" t="s">
        <v>328</v>
      </c>
      <c r="C19" s="338">
        <f>G9</f>
        <v>30</v>
      </c>
      <c r="D19" s="8" t="str">
        <f>IFERROR(VLOOKUP("*"&amp;D18&amp;"*",$G$3:$Z$8,20,FALSE)/5*$G$9,"")</f>
        <v/>
      </c>
      <c r="E19" s="8" t="str">
        <f>IFERROR(VLOOKUP("*"&amp;E18&amp;"*",$G$3:$Z$8,20,FALSE)/5*$G$9,"")</f>
        <v/>
      </c>
      <c r="F19" s="8" t="str">
        <f t="shared" ref="F19:R19" si="3">IFERROR(VLOOKUP("*"&amp;F18&amp;"*",$G$3:$Z$8,20,FALSE)/5*$G$9,"")</f>
        <v/>
      </c>
      <c r="G19" s="8" t="str">
        <f t="shared" si="3"/>
        <v/>
      </c>
      <c r="H19" s="8" t="str">
        <f t="shared" si="3"/>
        <v/>
      </c>
      <c r="I19" s="8" t="str">
        <f t="shared" si="3"/>
        <v/>
      </c>
      <c r="J19" s="8" t="str">
        <f t="shared" si="3"/>
        <v/>
      </c>
      <c r="K19" s="8" t="str">
        <f t="shared" si="3"/>
        <v/>
      </c>
      <c r="L19" s="8" t="str">
        <f t="shared" si="3"/>
        <v/>
      </c>
      <c r="M19" s="8" t="str">
        <f t="shared" si="3"/>
        <v/>
      </c>
      <c r="N19" s="8" t="str">
        <f t="shared" si="3"/>
        <v/>
      </c>
      <c r="O19" s="8" t="str">
        <f t="shared" si="3"/>
        <v/>
      </c>
      <c r="P19" s="8" t="str">
        <f t="shared" si="3"/>
        <v/>
      </c>
      <c r="Q19" s="8" t="str">
        <f t="shared" si="3"/>
        <v/>
      </c>
      <c r="R19" s="8" t="str">
        <f t="shared" si="3"/>
        <v/>
      </c>
      <c r="S19" s="41"/>
    </row>
    <row r="20" spans="1:19" x14ac:dyDescent="0.25">
      <c r="A20" s="2">
        <v>4</v>
      </c>
      <c r="B20" s="1" t="str">
        <f>Facility!B34</f>
        <v>Has the building been through a comprehensive recommissioning process where measures were implemented within the past 5 yrs?</v>
      </c>
      <c r="C20" s="1"/>
      <c r="D20">
        <f>Facility!D34</f>
        <v>0</v>
      </c>
      <c r="E20">
        <f>Facility!E34</f>
        <v>0</v>
      </c>
      <c r="F20">
        <f>Facility!F34</f>
        <v>0</v>
      </c>
      <c r="G20">
        <f>Facility!G34</f>
        <v>0</v>
      </c>
      <c r="H20">
        <f>Facility!H34</f>
        <v>0</v>
      </c>
      <c r="I20">
        <f>Facility!I34</f>
        <v>0</v>
      </c>
      <c r="J20">
        <f>Facility!J34</f>
        <v>0</v>
      </c>
      <c r="K20">
        <f>Facility!K34</f>
        <v>0</v>
      </c>
      <c r="L20">
        <f>Facility!L34</f>
        <v>0</v>
      </c>
      <c r="M20">
        <f>Facility!M34</f>
        <v>0</v>
      </c>
      <c r="N20">
        <f>Facility!N34</f>
        <v>0</v>
      </c>
      <c r="O20">
        <f>Facility!O34</f>
        <v>0</v>
      </c>
      <c r="P20">
        <f>Facility!P34</f>
        <v>0</v>
      </c>
      <c r="Q20">
        <f>Facility!Q34</f>
        <v>0</v>
      </c>
      <c r="R20">
        <f>Facility!R34</f>
        <v>0</v>
      </c>
      <c r="S20" s="39"/>
    </row>
    <row r="21" spans="1:19" s="14" customFormat="1" x14ac:dyDescent="0.25">
      <c r="A21" s="21"/>
      <c r="B21" s="62" t="s">
        <v>328</v>
      </c>
      <c r="C21" s="338">
        <f>H9</f>
        <v>80</v>
      </c>
      <c r="D21" s="8" t="str">
        <f>IFERROR(VLOOKUP("*"&amp;D20&amp;"*",$H$3:$Z$8,19,FALSE)/5*$H$9,"")</f>
        <v/>
      </c>
      <c r="E21" s="8" t="str">
        <f t="shared" ref="E21:R21" si="4">IFERROR(VLOOKUP("*"&amp;E20&amp;"*",$H$3:$Z$8,19,FALSE)/5*$H$9,"")</f>
        <v/>
      </c>
      <c r="F21" s="8" t="str">
        <f t="shared" si="4"/>
        <v/>
      </c>
      <c r="G21" s="8" t="str">
        <f t="shared" si="4"/>
        <v/>
      </c>
      <c r="H21" s="8" t="str">
        <f t="shared" si="4"/>
        <v/>
      </c>
      <c r="I21" s="8" t="str">
        <f t="shared" si="4"/>
        <v/>
      </c>
      <c r="J21" s="8" t="str">
        <f t="shared" si="4"/>
        <v/>
      </c>
      <c r="K21" s="8" t="str">
        <f t="shared" si="4"/>
        <v/>
      </c>
      <c r="L21" s="8" t="str">
        <f t="shared" si="4"/>
        <v/>
      </c>
      <c r="M21" s="8" t="str">
        <f t="shared" si="4"/>
        <v/>
      </c>
      <c r="N21" s="8" t="str">
        <f t="shared" si="4"/>
        <v/>
      </c>
      <c r="O21" s="8" t="str">
        <f t="shared" si="4"/>
        <v/>
      </c>
      <c r="P21" s="8" t="str">
        <f t="shared" si="4"/>
        <v/>
      </c>
      <c r="Q21" s="8" t="str">
        <f t="shared" si="4"/>
        <v/>
      </c>
      <c r="R21" s="8" t="str">
        <f t="shared" si="4"/>
        <v/>
      </c>
      <c r="S21" s="41"/>
    </row>
    <row r="22" spans="1:19" x14ac:dyDescent="0.25">
      <c r="A22" s="2">
        <v>5</v>
      </c>
      <c r="B22" s="1" t="str">
        <f>Facility!B35</f>
        <v>Does the building currently have an Energy Performance Contract (EPC) in place?</v>
      </c>
      <c r="C22" s="1"/>
      <c r="D22">
        <f>Facility!D35</f>
        <v>0</v>
      </c>
      <c r="E22">
        <f>Facility!E35</f>
        <v>0</v>
      </c>
      <c r="F22">
        <f>Facility!F35</f>
        <v>0</v>
      </c>
      <c r="G22">
        <f>Facility!G35</f>
        <v>0</v>
      </c>
      <c r="H22">
        <f>Facility!H35</f>
        <v>0</v>
      </c>
      <c r="I22">
        <f>Facility!I35</f>
        <v>0</v>
      </c>
      <c r="J22">
        <f>Facility!J35</f>
        <v>0</v>
      </c>
      <c r="K22">
        <f>Facility!K35</f>
        <v>0</v>
      </c>
      <c r="L22">
        <f>Facility!L35</f>
        <v>0</v>
      </c>
      <c r="M22">
        <f>Facility!M35</f>
        <v>0</v>
      </c>
      <c r="N22">
        <f>Facility!N35</f>
        <v>0</v>
      </c>
      <c r="O22">
        <f>Facility!O35</f>
        <v>0</v>
      </c>
      <c r="P22">
        <f>Facility!P35</f>
        <v>0</v>
      </c>
      <c r="Q22">
        <f>Facility!Q35</f>
        <v>0</v>
      </c>
      <c r="R22">
        <f>Facility!R35</f>
        <v>0</v>
      </c>
      <c r="S22" s="39"/>
    </row>
    <row r="23" spans="1:19" s="14" customFormat="1" x14ac:dyDescent="0.25">
      <c r="A23" s="21"/>
      <c r="B23" s="62" t="s">
        <v>328</v>
      </c>
      <c r="C23" s="338">
        <f>I9</f>
        <v>20</v>
      </c>
      <c r="D23" s="8" t="str">
        <f>IFERROR(VLOOKUP("*"&amp;D22&amp;"*",$I$3:$Z$8,18,FALSE)/5*$I$9,"")</f>
        <v/>
      </c>
      <c r="E23" s="8" t="str">
        <f t="shared" ref="E23:R23" si="5">IFERROR(VLOOKUP("*"&amp;E22&amp;"*",$I$3:$Z$8,18,FALSE)/5*$I$9,"")</f>
        <v/>
      </c>
      <c r="F23" s="8" t="str">
        <f t="shared" si="5"/>
        <v/>
      </c>
      <c r="G23" s="8" t="str">
        <f t="shared" si="5"/>
        <v/>
      </c>
      <c r="H23" s="8" t="str">
        <f t="shared" si="5"/>
        <v/>
      </c>
      <c r="I23" s="8" t="str">
        <f t="shared" si="5"/>
        <v/>
      </c>
      <c r="J23" s="8" t="str">
        <f t="shared" si="5"/>
        <v/>
      </c>
      <c r="K23" s="8" t="str">
        <f t="shared" si="5"/>
        <v/>
      </c>
      <c r="L23" s="8" t="str">
        <f t="shared" si="5"/>
        <v/>
      </c>
      <c r="M23" s="8" t="str">
        <f t="shared" si="5"/>
        <v/>
      </c>
      <c r="N23" s="8" t="str">
        <f t="shared" si="5"/>
        <v/>
      </c>
      <c r="O23" s="8" t="str">
        <f t="shared" si="5"/>
        <v/>
      </c>
      <c r="P23" s="8" t="str">
        <f t="shared" si="5"/>
        <v/>
      </c>
      <c r="Q23" s="8" t="str">
        <f t="shared" si="5"/>
        <v/>
      </c>
      <c r="R23" s="8" t="str">
        <f t="shared" si="5"/>
        <v/>
      </c>
      <c r="S23" s="41"/>
    </row>
    <row r="24" spans="1:19" s="26" customFormat="1" ht="4.5" customHeight="1" x14ac:dyDescent="0.25">
      <c r="A24" s="24"/>
      <c r="B24" s="25"/>
      <c r="C24" s="1"/>
      <c r="S24" s="40"/>
    </row>
    <row r="25" spans="1:19" x14ac:dyDescent="0.25">
      <c r="A25" s="2">
        <v>6</v>
      </c>
      <c r="B25" s="1" t="str">
        <f>Facility!B38</f>
        <v>Does the organization have the financial resources to implement low cost measures identified during the EBCx process at this building?</v>
      </c>
      <c r="C25" s="1"/>
      <c r="D25">
        <f>Facility!D38</f>
        <v>0</v>
      </c>
      <c r="E25">
        <f>Facility!E38</f>
        <v>0</v>
      </c>
      <c r="F25">
        <f>Facility!F38</f>
        <v>0</v>
      </c>
      <c r="G25">
        <f>Facility!G38</f>
        <v>0</v>
      </c>
      <c r="H25">
        <f>Facility!H38</f>
        <v>0</v>
      </c>
      <c r="I25">
        <f>Facility!I38</f>
        <v>0</v>
      </c>
      <c r="J25">
        <f>Facility!J38</f>
        <v>0</v>
      </c>
      <c r="K25">
        <f>Facility!K38</f>
        <v>0</v>
      </c>
      <c r="L25">
        <f>Facility!L38</f>
        <v>0</v>
      </c>
      <c r="M25">
        <f>Facility!M38</f>
        <v>0</v>
      </c>
      <c r="N25">
        <f>Facility!N38</f>
        <v>0</v>
      </c>
      <c r="O25">
        <f>Facility!O38</f>
        <v>0</v>
      </c>
      <c r="P25">
        <f>Facility!P38</f>
        <v>0</v>
      </c>
      <c r="Q25">
        <f>Facility!Q38</f>
        <v>0</v>
      </c>
      <c r="R25">
        <f>Facility!R38</f>
        <v>0</v>
      </c>
      <c r="S25" s="39"/>
    </row>
    <row r="26" spans="1:19" x14ac:dyDescent="0.25">
      <c r="B26" s="62" t="s">
        <v>328</v>
      </c>
      <c r="C26" s="338">
        <f>J9</f>
        <v>70</v>
      </c>
      <c r="D26" s="8" t="str">
        <f>IFERROR(VLOOKUP("*"&amp;D25&amp;"*",$J$3:$Z$8,17,FALSE)/5*$J$9,"")</f>
        <v/>
      </c>
      <c r="E26" s="8" t="str">
        <f t="shared" ref="E26:R26" si="6">IFERROR(VLOOKUP("*"&amp;E25&amp;"*",$J$3:$Z$8,17,FALSE)/5*$J$9,"")</f>
        <v/>
      </c>
      <c r="F26" s="8" t="str">
        <f t="shared" si="6"/>
        <v/>
      </c>
      <c r="G26" s="8" t="str">
        <f t="shared" si="6"/>
        <v/>
      </c>
      <c r="H26" s="8" t="str">
        <f t="shared" si="6"/>
        <v/>
      </c>
      <c r="I26" s="8" t="str">
        <f t="shared" si="6"/>
        <v/>
      </c>
      <c r="J26" s="8" t="str">
        <f t="shared" si="6"/>
        <v/>
      </c>
      <c r="K26" s="8" t="str">
        <f t="shared" si="6"/>
        <v/>
      </c>
      <c r="L26" s="8" t="str">
        <f t="shared" si="6"/>
        <v/>
      </c>
      <c r="M26" s="8" t="str">
        <f t="shared" si="6"/>
        <v/>
      </c>
      <c r="N26" s="8" t="str">
        <f t="shared" si="6"/>
        <v/>
      </c>
      <c r="O26" s="8" t="str">
        <f t="shared" si="6"/>
        <v/>
      </c>
      <c r="P26" s="8" t="str">
        <f t="shared" si="6"/>
        <v/>
      </c>
      <c r="Q26" s="8" t="str">
        <f t="shared" si="6"/>
        <v/>
      </c>
      <c r="R26" s="8" t="str">
        <f t="shared" si="6"/>
        <v/>
      </c>
      <c r="S26" s="39"/>
    </row>
    <row r="27" spans="1:19" x14ac:dyDescent="0.25">
      <c r="A27" s="2">
        <v>7</v>
      </c>
      <c r="B27" s="1" t="str">
        <f>Facility!B40</f>
        <v>Do you have access to mechanical drawings for the building?</v>
      </c>
      <c r="C27" s="307"/>
      <c r="D27">
        <f>Facility!D40</f>
        <v>0</v>
      </c>
      <c r="E27">
        <f>Facility!E40</f>
        <v>0</v>
      </c>
      <c r="F27">
        <f>Facility!F40</f>
        <v>0</v>
      </c>
      <c r="G27">
        <f>Facility!G40</f>
        <v>0</v>
      </c>
      <c r="H27">
        <f>Facility!H40</f>
        <v>0</v>
      </c>
      <c r="I27">
        <f>Facility!I40</f>
        <v>0</v>
      </c>
      <c r="J27">
        <f>Facility!J40</f>
        <v>0</v>
      </c>
      <c r="K27">
        <f>Facility!K40</f>
        <v>0</v>
      </c>
      <c r="L27">
        <f>Facility!L40</f>
        <v>0</v>
      </c>
      <c r="M27">
        <f>Facility!M40</f>
        <v>0</v>
      </c>
      <c r="N27">
        <f>Facility!N40</f>
        <v>0</v>
      </c>
      <c r="O27">
        <f>Facility!O40</f>
        <v>0</v>
      </c>
      <c r="P27">
        <f>Facility!P40</f>
        <v>0</v>
      </c>
      <c r="Q27">
        <f>Facility!Q40</f>
        <v>0</v>
      </c>
      <c r="R27">
        <f>Facility!R40</f>
        <v>0</v>
      </c>
      <c r="S27" s="39"/>
    </row>
    <row r="28" spans="1:19" x14ac:dyDescent="0.25">
      <c r="B28" s="62" t="s">
        <v>328</v>
      </c>
      <c r="C28" s="338">
        <f>K9</f>
        <v>10</v>
      </c>
      <c r="D28" s="8" t="str">
        <f>IFERROR(VLOOKUP("*"&amp;D27&amp;"*",$K$3:$Z$8,16,FALSE)/5*$K$9,"")</f>
        <v/>
      </c>
      <c r="E28" s="8" t="str">
        <f t="shared" ref="E28:R28" si="7">IFERROR(VLOOKUP("*"&amp;E27&amp;"*",$K$3:$Z$8,16,FALSE)/5*$K$9,"")</f>
        <v/>
      </c>
      <c r="F28" s="8" t="str">
        <f t="shared" si="7"/>
        <v/>
      </c>
      <c r="G28" s="8" t="str">
        <f t="shared" si="7"/>
        <v/>
      </c>
      <c r="H28" s="8" t="str">
        <f t="shared" si="7"/>
        <v/>
      </c>
      <c r="I28" s="8" t="str">
        <f t="shared" si="7"/>
        <v/>
      </c>
      <c r="J28" s="8" t="str">
        <f t="shared" si="7"/>
        <v/>
      </c>
      <c r="K28" s="8" t="str">
        <f t="shared" si="7"/>
        <v/>
      </c>
      <c r="L28" s="8" t="str">
        <f t="shared" si="7"/>
        <v/>
      </c>
      <c r="M28" s="8" t="str">
        <f t="shared" si="7"/>
        <v/>
      </c>
      <c r="N28" s="8" t="str">
        <f t="shared" si="7"/>
        <v/>
      </c>
      <c r="O28" s="8" t="str">
        <f t="shared" si="7"/>
        <v/>
      </c>
      <c r="P28" s="8" t="str">
        <f t="shared" si="7"/>
        <v/>
      </c>
      <c r="Q28" s="8" t="str">
        <f t="shared" si="7"/>
        <v/>
      </c>
      <c r="R28" s="8" t="str">
        <f t="shared" si="7"/>
        <v/>
      </c>
      <c r="S28" s="39"/>
    </row>
    <row r="29" spans="1:19" x14ac:dyDescent="0.25">
      <c r="A29" s="2">
        <v>8</v>
      </c>
      <c r="B29" s="1" t="str">
        <f>Facility!B41</f>
        <v>Do you have access to balancing reports for the building?</v>
      </c>
      <c r="C29" s="307"/>
      <c r="D29">
        <f>Facility!D41</f>
        <v>0</v>
      </c>
      <c r="E29">
        <f>Facility!E41</f>
        <v>0</v>
      </c>
      <c r="F29">
        <f>Facility!F41</f>
        <v>0</v>
      </c>
      <c r="G29">
        <f>Facility!G41</f>
        <v>0</v>
      </c>
      <c r="H29">
        <f>Facility!H41</f>
        <v>0</v>
      </c>
      <c r="I29">
        <f>Facility!I41</f>
        <v>0</v>
      </c>
      <c r="J29">
        <f>Facility!J41</f>
        <v>0</v>
      </c>
      <c r="K29">
        <f>Facility!K41</f>
        <v>0</v>
      </c>
      <c r="L29">
        <f>Facility!L41</f>
        <v>0</v>
      </c>
      <c r="M29">
        <f>Facility!M41</f>
        <v>0</v>
      </c>
      <c r="N29">
        <f>Facility!N41</f>
        <v>0</v>
      </c>
      <c r="O29">
        <f>Facility!O41</f>
        <v>0</v>
      </c>
      <c r="P29">
        <f>Facility!P41</f>
        <v>0</v>
      </c>
      <c r="Q29">
        <f>Facility!Q41</f>
        <v>0</v>
      </c>
      <c r="R29">
        <f>Facility!R41</f>
        <v>0</v>
      </c>
      <c r="S29" s="39"/>
    </row>
    <row r="30" spans="1:19" x14ac:dyDescent="0.25">
      <c r="B30" s="62" t="s">
        <v>328</v>
      </c>
      <c r="C30" s="338">
        <f>L9</f>
        <v>10</v>
      </c>
      <c r="D30" s="8" t="str">
        <f>IFERROR(VLOOKUP("*"&amp;D29&amp;"*",$L$3:$Z$8,15,FALSE)/5*$L$9,"")</f>
        <v/>
      </c>
      <c r="E30" s="8" t="str">
        <f t="shared" ref="E30:R30" si="8">IFERROR(VLOOKUP("*"&amp;E29&amp;"*",$L$3:$Z$8,15,FALSE)/5*$L$9,"")</f>
        <v/>
      </c>
      <c r="F30" s="8" t="str">
        <f t="shared" si="8"/>
        <v/>
      </c>
      <c r="G30" s="8" t="str">
        <f t="shared" si="8"/>
        <v/>
      </c>
      <c r="H30" s="8" t="str">
        <f t="shared" si="8"/>
        <v/>
      </c>
      <c r="I30" s="8" t="str">
        <f t="shared" si="8"/>
        <v/>
      </c>
      <c r="J30" s="8" t="str">
        <f t="shared" si="8"/>
        <v/>
      </c>
      <c r="K30" s="8" t="str">
        <f t="shared" si="8"/>
        <v/>
      </c>
      <c r="L30" s="8" t="str">
        <f t="shared" si="8"/>
        <v/>
      </c>
      <c r="M30" s="8" t="str">
        <f t="shared" si="8"/>
        <v/>
      </c>
      <c r="N30" s="8" t="str">
        <f t="shared" si="8"/>
        <v/>
      </c>
      <c r="O30" s="8" t="str">
        <f t="shared" si="8"/>
        <v/>
      </c>
      <c r="P30" s="8" t="str">
        <f t="shared" si="8"/>
        <v/>
      </c>
      <c r="Q30" s="8" t="str">
        <f t="shared" si="8"/>
        <v/>
      </c>
      <c r="R30" s="8" t="str">
        <f t="shared" si="8"/>
        <v/>
      </c>
      <c r="S30" s="39"/>
    </row>
    <row r="31" spans="1:19" x14ac:dyDescent="0.25">
      <c r="A31" s="2">
        <v>9</v>
      </c>
      <c r="B31" s="308" t="str">
        <f>Facility!B39</f>
        <v>How engaged are your operators and staff with respect to building optimization?</v>
      </c>
      <c r="C31" s="307"/>
      <c r="D31" s="6">
        <f>Facility!D39</f>
        <v>0</v>
      </c>
      <c r="E31" s="6">
        <f>Facility!E39</f>
        <v>0</v>
      </c>
      <c r="F31" s="6">
        <f>Facility!F39</f>
        <v>0</v>
      </c>
      <c r="G31" s="6">
        <f>Facility!G39</f>
        <v>0</v>
      </c>
      <c r="H31" s="6">
        <f>Facility!H39</f>
        <v>0</v>
      </c>
      <c r="I31" s="6">
        <f>Facility!I39</f>
        <v>0</v>
      </c>
      <c r="J31" s="6">
        <f>Facility!J39</f>
        <v>0</v>
      </c>
      <c r="K31" s="6">
        <f>Facility!K39</f>
        <v>0</v>
      </c>
      <c r="L31" s="6">
        <f>Facility!L39</f>
        <v>0</v>
      </c>
      <c r="M31" s="6">
        <f>Facility!M39</f>
        <v>0</v>
      </c>
      <c r="N31" s="6">
        <f>Facility!N39</f>
        <v>0</v>
      </c>
      <c r="O31" s="6">
        <f>Facility!O39</f>
        <v>0</v>
      </c>
      <c r="P31" s="6">
        <f>Facility!P39</f>
        <v>0</v>
      </c>
      <c r="Q31" s="6">
        <f>Facility!Q39</f>
        <v>0</v>
      </c>
      <c r="R31" s="6">
        <f>Facility!R39</f>
        <v>0</v>
      </c>
      <c r="S31" s="39"/>
    </row>
    <row r="32" spans="1:19" x14ac:dyDescent="0.25">
      <c r="B32" s="62" t="s">
        <v>328</v>
      </c>
      <c r="C32" s="338">
        <f>X9</f>
        <v>50</v>
      </c>
      <c r="D32" s="8" t="str">
        <f>IFERROR(VLOOKUP("*"&amp;D31&amp;"*",$X$3:$Z$8,3,FALSE)/5*$X$9,"")</f>
        <v/>
      </c>
      <c r="E32" s="8" t="str">
        <f t="shared" ref="E32:R32" si="9">IFERROR(VLOOKUP("*"&amp;E31&amp;"*",$X$3:$Z$8,3,FALSE)/5*$X$9,"")</f>
        <v/>
      </c>
      <c r="F32" s="8" t="str">
        <f t="shared" si="9"/>
        <v/>
      </c>
      <c r="G32" s="8" t="str">
        <f t="shared" si="9"/>
        <v/>
      </c>
      <c r="H32" s="8" t="str">
        <f t="shared" si="9"/>
        <v/>
      </c>
      <c r="I32" s="8" t="str">
        <f t="shared" si="9"/>
        <v/>
      </c>
      <c r="J32" s="8" t="str">
        <f t="shared" si="9"/>
        <v/>
      </c>
      <c r="K32" s="8" t="str">
        <f t="shared" si="9"/>
        <v/>
      </c>
      <c r="L32" s="8" t="str">
        <f t="shared" si="9"/>
        <v/>
      </c>
      <c r="M32" s="8" t="str">
        <f t="shared" si="9"/>
        <v/>
      </c>
      <c r="N32" s="8" t="str">
        <f t="shared" si="9"/>
        <v/>
      </c>
      <c r="O32" s="8" t="str">
        <f t="shared" si="9"/>
        <v/>
      </c>
      <c r="P32" s="8" t="str">
        <f t="shared" si="9"/>
        <v/>
      </c>
      <c r="Q32" s="8" t="str">
        <f t="shared" si="9"/>
        <v/>
      </c>
      <c r="R32" s="8" t="str">
        <f t="shared" si="9"/>
        <v/>
      </c>
      <c r="S32" s="39"/>
    </row>
    <row r="33" spans="1:19" x14ac:dyDescent="0.25">
      <c r="A33" s="2">
        <v>10</v>
      </c>
      <c r="B33" s="1" t="str">
        <f>Facility!B42</f>
        <v>What is the primary motivating factor of the organization in terms of performance improvements (for all buildings)?</v>
      </c>
      <c r="C33" s="1"/>
      <c r="D33" s="5">
        <f>Facility!D42</f>
        <v>0</v>
      </c>
      <c r="S33" s="39"/>
    </row>
    <row r="34" spans="1:19" s="14" customFormat="1" x14ac:dyDescent="0.25">
      <c r="A34" s="21"/>
      <c r="B34" s="62" t="s">
        <v>328</v>
      </c>
      <c r="C34" s="307"/>
      <c r="D34" s="7" t="s">
        <v>329</v>
      </c>
      <c r="S34" s="41"/>
    </row>
    <row r="35" spans="1:19" s="26" customFormat="1" ht="5.25" customHeight="1" x14ac:dyDescent="0.25">
      <c r="A35" s="24"/>
      <c r="B35" s="25"/>
      <c r="C35" s="307"/>
      <c r="S35" s="40"/>
    </row>
    <row r="36" spans="1:19" x14ac:dyDescent="0.25">
      <c r="A36" s="2">
        <v>11</v>
      </c>
      <c r="B36" s="1" t="str">
        <f>Facility!B23</f>
        <v>What is the primary type of building control system you have in this building?</v>
      </c>
      <c r="C36" s="307"/>
      <c r="D36" s="27">
        <f>Facility!D23</f>
        <v>0</v>
      </c>
      <c r="E36" s="27">
        <f>Facility!E23</f>
        <v>0</v>
      </c>
      <c r="F36" s="27">
        <f>Facility!F23</f>
        <v>0</v>
      </c>
      <c r="G36" s="27">
        <f>Facility!G23</f>
        <v>0</v>
      </c>
      <c r="H36" s="27">
        <f>Facility!H23</f>
        <v>0</v>
      </c>
      <c r="I36" s="27">
        <f>Facility!I23</f>
        <v>0</v>
      </c>
      <c r="J36" s="27">
        <f>Facility!J23</f>
        <v>0</v>
      </c>
      <c r="K36" s="27">
        <f>Facility!K23</f>
        <v>0</v>
      </c>
      <c r="L36" s="27">
        <f>Facility!L23</f>
        <v>0</v>
      </c>
      <c r="M36" s="27">
        <f>Facility!M23</f>
        <v>0</v>
      </c>
      <c r="N36" s="27">
        <f>Facility!N23</f>
        <v>0</v>
      </c>
      <c r="O36" s="27">
        <f>Facility!O23</f>
        <v>0</v>
      </c>
      <c r="P36" s="27">
        <f>Facility!P23</f>
        <v>0</v>
      </c>
      <c r="Q36" s="27">
        <f>Facility!Q23</f>
        <v>0</v>
      </c>
      <c r="R36" s="27">
        <f>Facility!R23</f>
        <v>0</v>
      </c>
      <c r="S36" s="39"/>
    </row>
    <row r="37" spans="1:19" x14ac:dyDescent="0.25">
      <c r="B37" s="62" t="s">
        <v>328</v>
      </c>
      <c r="C37" s="338">
        <f>M9</f>
        <v>60</v>
      </c>
      <c r="D37" s="8" t="str">
        <f>IFERROR(VLOOKUP(D36,$AC$3:$AD$10,2,FALSE)/5*$M$9,"")</f>
        <v/>
      </c>
      <c r="E37" s="8" t="str">
        <f t="shared" ref="E37:R37" si="10">IFERROR(VLOOKUP(E36,$AC$3:$AD$10,2,FALSE)/5*$M$9,"")</f>
        <v/>
      </c>
      <c r="F37" s="8" t="str">
        <f t="shared" si="10"/>
        <v/>
      </c>
      <c r="G37" s="8" t="str">
        <f t="shared" si="10"/>
        <v/>
      </c>
      <c r="H37" s="8" t="str">
        <f t="shared" si="10"/>
        <v/>
      </c>
      <c r="I37" s="8" t="str">
        <f t="shared" si="10"/>
        <v/>
      </c>
      <c r="J37" s="8" t="str">
        <f t="shared" si="10"/>
        <v/>
      </c>
      <c r="K37" s="8" t="str">
        <f t="shared" si="10"/>
        <v/>
      </c>
      <c r="L37" s="8" t="str">
        <f t="shared" si="10"/>
        <v/>
      </c>
      <c r="M37" s="8" t="str">
        <f t="shared" si="10"/>
        <v/>
      </c>
      <c r="N37" s="8" t="str">
        <f t="shared" si="10"/>
        <v/>
      </c>
      <c r="O37" s="8" t="str">
        <f t="shared" si="10"/>
        <v/>
      </c>
      <c r="P37" s="8" t="str">
        <f t="shared" si="10"/>
        <v/>
      </c>
      <c r="Q37" s="8" t="str">
        <f t="shared" si="10"/>
        <v/>
      </c>
      <c r="R37" s="8" t="str">
        <f t="shared" si="10"/>
        <v/>
      </c>
      <c r="S37" s="39"/>
    </row>
    <row r="38" spans="1:19" x14ac:dyDescent="0.25">
      <c r="A38" s="2">
        <v>12</v>
      </c>
      <c r="B38" s="1" t="str">
        <f>Facility!B24</f>
        <v>If you have a digital building controls system does it have remote (off-site) access that is available for an external consultant to use?</v>
      </c>
      <c r="C38" s="307"/>
      <c r="D38">
        <f>Facility!D24</f>
        <v>0</v>
      </c>
      <c r="E38">
        <f>Facility!E24</f>
        <v>0</v>
      </c>
      <c r="F38">
        <f>Facility!F24</f>
        <v>0</v>
      </c>
      <c r="G38">
        <f>Facility!G24</f>
        <v>0</v>
      </c>
      <c r="H38">
        <f>Facility!H24</f>
        <v>0</v>
      </c>
      <c r="I38">
        <f>Facility!I24</f>
        <v>0</v>
      </c>
      <c r="J38">
        <f>Facility!J24</f>
        <v>0</v>
      </c>
      <c r="K38">
        <f>Facility!K24</f>
        <v>0</v>
      </c>
      <c r="L38">
        <f>Facility!L24</f>
        <v>0</v>
      </c>
      <c r="M38">
        <f>Facility!M24</f>
        <v>0</v>
      </c>
      <c r="N38">
        <f>Facility!N24</f>
        <v>0</v>
      </c>
      <c r="O38">
        <f>Facility!O24</f>
        <v>0</v>
      </c>
      <c r="P38">
        <f>Facility!P24</f>
        <v>0</v>
      </c>
      <c r="Q38">
        <f>Facility!Q24</f>
        <v>0</v>
      </c>
      <c r="R38">
        <f>Facility!R24</f>
        <v>0</v>
      </c>
      <c r="S38" s="39"/>
    </row>
    <row r="39" spans="1:19" x14ac:dyDescent="0.25">
      <c r="B39" s="62" t="s">
        <v>328</v>
      </c>
      <c r="C39" s="338">
        <f>N9</f>
        <v>40</v>
      </c>
      <c r="D39" s="8" t="str">
        <f>IFERROR(VLOOKUP("*"&amp;D38&amp;"*",$N$3:$Z$8,13,FALSE)/5*$N$9,"")</f>
        <v/>
      </c>
      <c r="E39" s="8" t="str">
        <f t="shared" ref="E39:R39" si="11">IFERROR(VLOOKUP("*"&amp;E38&amp;"*",$N$3:$Z$8,13,FALSE)/5*$N$9,"")</f>
        <v/>
      </c>
      <c r="F39" s="8" t="str">
        <f t="shared" si="11"/>
        <v/>
      </c>
      <c r="G39" s="8" t="str">
        <f t="shared" si="11"/>
        <v/>
      </c>
      <c r="H39" s="8" t="str">
        <f t="shared" si="11"/>
        <v/>
      </c>
      <c r="I39" s="8" t="str">
        <f t="shared" si="11"/>
        <v/>
      </c>
      <c r="J39" s="8" t="str">
        <f t="shared" si="11"/>
        <v/>
      </c>
      <c r="K39" s="8" t="str">
        <f t="shared" si="11"/>
        <v/>
      </c>
      <c r="L39" s="8" t="str">
        <f t="shared" si="11"/>
        <v/>
      </c>
      <c r="M39" s="8" t="str">
        <f t="shared" si="11"/>
        <v/>
      </c>
      <c r="N39" s="8" t="str">
        <f t="shared" si="11"/>
        <v/>
      </c>
      <c r="O39" s="8" t="str">
        <f t="shared" si="11"/>
        <v/>
      </c>
      <c r="P39" s="8" t="str">
        <f t="shared" si="11"/>
        <v/>
      </c>
      <c r="Q39" s="8" t="str">
        <f t="shared" si="11"/>
        <v/>
      </c>
      <c r="R39" s="8" t="str">
        <f t="shared" si="11"/>
        <v/>
      </c>
      <c r="S39" s="39"/>
    </row>
    <row r="40" spans="1:19" x14ac:dyDescent="0.25">
      <c r="A40" s="2">
        <v>13</v>
      </c>
      <c r="B40" s="1" t="str">
        <f>Facility!B25</f>
        <v>Does the digital building controls system have capabilities to log and trend data?</v>
      </c>
      <c r="C40" s="307"/>
      <c r="D40">
        <f>Facility!D25</f>
        <v>0</v>
      </c>
      <c r="E40">
        <f>Facility!E25</f>
        <v>0</v>
      </c>
      <c r="F40">
        <f>Facility!F25</f>
        <v>0</v>
      </c>
      <c r="G40">
        <f>Facility!G25</f>
        <v>0</v>
      </c>
      <c r="H40">
        <f>Facility!H25</f>
        <v>0</v>
      </c>
      <c r="I40">
        <f>Facility!I25</f>
        <v>0</v>
      </c>
      <c r="J40">
        <f>Facility!J25</f>
        <v>0</v>
      </c>
      <c r="K40">
        <f>Facility!K25</f>
        <v>0</v>
      </c>
      <c r="L40">
        <f>Facility!L25</f>
        <v>0</v>
      </c>
      <c r="M40">
        <f>Facility!M25</f>
        <v>0</v>
      </c>
      <c r="N40">
        <f>Facility!N25</f>
        <v>0</v>
      </c>
      <c r="O40">
        <f>Facility!O25</f>
        <v>0</v>
      </c>
      <c r="P40">
        <f>Facility!P25</f>
        <v>0</v>
      </c>
      <c r="Q40">
        <f>Facility!Q25</f>
        <v>0</v>
      </c>
      <c r="R40">
        <f>Facility!R25</f>
        <v>0</v>
      </c>
      <c r="S40" s="39"/>
    </row>
    <row r="41" spans="1:19" x14ac:dyDescent="0.25">
      <c r="B41" s="62" t="s">
        <v>328</v>
      </c>
      <c r="C41" s="338">
        <f>O9</f>
        <v>20</v>
      </c>
      <c r="D41" s="8" t="str">
        <f>IFERROR(VLOOKUP("*"&amp;D40&amp;"*",$O$3:$Z$8,12,FALSE)/5*$O$9,"")</f>
        <v/>
      </c>
      <c r="E41" s="8" t="str">
        <f t="shared" ref="E41:R41" si="12">IFERROR(VLOOKUP("*"&amp;E40&amp;"*",$O$3:$Z$8,12,FALSE)/5*$O$9,"")</f>
        <v/>
      </c>
      <c r="F41" s="8" t="str">
        <f t="shared" si="12"/>
        <v/>
      </c>
      <c r="G41" s="8" t="str">
        <f t="shared" si="12"/>
        <v/>
      </c>
      <c r="H41" s="8" t="str">
        <f t="shared" si="12"/>
        <v/>
      </c>
      <c r="I41" s="8" t="str">
        <f t="shared" si="12"/>
        <v/>
      </c>
      <c r="J41" s="8" t="str">
        <f t="shared" si="12"/>
        <v/>
      </c>
      <c r="K41" s="8" t="str">
        <f t="shared" si="12"/>
        <v/>
      </c>
      <c r="L41" s="8" t="str">
        <f t="shared" si="12"/>
        <v/>
      </c>
      <c r="M41" s="8" t="str">
        <f t="shared" si="12"/>
        <v/>
      </c>
      <c r="N41" s="8" t="str">
        <f t="shared" si="12"/>
        <v/>
      </c>
      <c r="O41" s="8" t="str">
        <f t="shared" si="12"/>
        <v/>
      </c>
      <c r="P41" s="8" t="str">
        <f t="shared" si="12"/>
        <v/>
      </c>
      <c r="Q41" s="8" t="str">
        <f t="shared" si="12"/>
        <v/>
      </c>
      <c r="R41" s="8" t="str">
        <f t="shared" si="12"/>
        <v/>
      </c>
      <c r="S41" s="39"/>
    </row>
    <row r="42" spans="1:19" x14ac:dyDescent="0.25">
      <c r="A42" s="2">
        <v>14</v>
      </c>
      <c r="B42" s="1" t="str">
        <f>Facility!B26</f>
        <v>Are you proceeding with a major redesign or replacement of your HVAC or control systems in the building in the near future?</v>
      </c>
      <c r="C42" s="307"/>
      <c r="D42">
        <f>Facility!D26</f>
        <v>0</v>
      </c>
      <c r="E42">
        <f>Facility!E26</f>
        <v>0</v>
      </c>
      <c r="F42">
        <f>Facility!F26</f>
        <v>0</v>
      </c>
      <c r="G42">
        <f>Facility!G26</f>
        <v>0</v>
      </c>
      <c r="H42">
        <f>Facility!H26</f>
        <v>0</v>
      </c>
      <c r="I42">
        <f>Facility!I26</f>
        <v>0</v>
      </c>
      <c r="J42">
        <f>Facility!J26</f>
        <v>0</v>
      </c>
      <c r="K42">
        <f>Facility!K26</f>
        <v>0</v>
      </c>
      <c r="L42">
        <f>Facility!L26</f>
        <v>0</v>
      </c>
      <c r="M42">
        <f>Facility!M26</f>
        <v>0</v>
      </c>
      <c r="N42">
        <f>Facility!N26</f>
        <v>0</v>
      </c>
      <c r="O42">
        <f>Facility!O26</f>
        <v>0</v>
      </c>
      <c r="P42">
        <f>Facility!P26</f>
        <v>0</v>
      </c>
      <c r="Q42">
        <f>Facility!Q26</f>
        <v>0</v>
      </c>
      <c r="R42">
        <f>Facility!R26</f>
        <v>0</v>
      </c>
      <c r="S42" s="39"/>
    </row>
    <row r="43" spans="1:19" x14ac:dyDescent="0.25">
      <c r="B43" s="62" t="s">
        <v>328</v>
      </c>
      <c r="C43" s="338">
        <f>P9</f>
        <v>70</v>
      </c>
      <c r="D43" s="8" t="str">
        <f>IFERROR(VLOOKUP("*"&amp;D42&amp;"*",$P$3:$Z$8,11,FALSE)/5*$P$9,"")</f>
        <v/>
      </c>
      <c r="E43" s="8" t="str">
        <f t="shared" ref="E43:R43" si="13">IFERROR(VLOOKUP("*"&amp;E42&amp;"*",$P$3:$Z$8,11,FALSE)/5*$P$9,"")</f>
        <v/>
      </c>
      <c r="F43" s="8" t="str">
        <f t="shared" si="13"/>
        <v/>
      </c>
      <c r="G43" s="8" t="str">
        <f t="shared" si="13"/>
        <v/>
      </c>
      <c r="H43" s="8" t="str">
        <f t="shared" si="13"/>
        <v/>
      </c>
      <c r="I43" s="8" t="str">
        <f t="shared" si="13"/>
        <v/>
      </c>
      <c r="J43" s="8" t="str">
        <f t="shared" si="13"/>
        <v/>
      </c>
      <c r="K43" s="8" t="str">
        <f t="shared" si="13"/>
        <v/>
      </c>
      <c r="L43" s="8" t="str">
        <f t="shared" si="13"/>
        <v/>
      </c>
      <c r="M43" s="8" t="str">
        <f t="shared" si="13"/>
        <v/>
      </c>
      <c r="N43" s="8" t="str">
        <f t="shared" si="13"/>
        <v/>
      </c>
      <c r="O43" s="8" t="str">
        <f t="shared" si="13"/>
        <v/>
      </c>
      <c r="P43" s="8" t="str">
        <f t="shared" si="13"/>
        <v/>
      </c>
      <c r="Q43" s="8" t="str">
        <f t="shared" si="13"/>
        <v/>
      </c>
      <c r="R43" s="8" t="str">
        <f t="shared" si="13"/>
        <v/>
      </c>
      <c r="S43" s="39"/>
    </row>
    <row r="44" spans="1:19" x14ac:dyDescent="0.25">
      <c r="A44" s="2">
        <v>15</v>
      </c>
      <c r="B44" s="1" t="str">
        <f>Facility!B27</f>
        <v>How often do you experience premature failure of building equipment, control systems, or both in this building?</v>
      </c>
      <c r="C44" s="307"/>
      <c r="D44">
        <f>Facility!D27</f>
        <v>0</v>
      </c>
      <c r="E44">
        <f>Facility!E27</f>
        <v>0</v>
      </c>
      <c r="F44">
        <f>Facility!F27</f>
        <v>0</v>
      </c>
      <c r="G44">
        <f>Facility!G27</f>
        <v>0</v>
      </c>
      <c r="H44">
        <f>Facility!H27</f>
        <v>0</v>
      </c>
      <c r="I44">
        <f>Facility!I27</f>
        <v>0</v>
      </c>
      <c r="J44">
        <f>Facility!J27</f>
        <v>0</v>
      </c>
      <c r="K44">
        <f>Facility!K27</f>
        <v>0</v>
      </c>
      <c r="L44">
        <f>Facility!L27</f>
        <v>0</v>
      </c>
      <c r="M44">
        <f>Facility!M27</f>
        <v>0</v>
      </c>
      <c r="N44">
        <f>Facility!N27</f>
        <v>0</v>
      </c>
      <c r="O44">
        <f>Facility!O27</f>
        <v>0</v>
      </c>
      <c r="P44">
        <f>Facility!P27</f>
        <v>0</v>
      </c>
      <c r="Q44">
        <f>Facility!Q27</f>
        <v>0</v>
      </c>
      <c r="R44">
        <f>Facility!R27</f>
        <v>0</v>
      </c>
      <c r="S44" s="39"/>
    </row>
    <row r="45" spans="1:19" x14ac:dyDescent="0.25">
      <c r="B45" s="62" t="s">
        <v>328</v>
      </c>
      <c r="C45" s="338">
        <f>Q9</f>
        <v>30</v>
      </c>
      <c r="D45" s="8" t="str">
        <f>IFERROR(VLOOKUP("*"&amp;D44&amp;"*",$Q$3:$Z$8,10,FALSE)/5*$Q$9,"")</f>
        <v/>
      </c>
      <c r="E45" s="8" t="str">
        <f t="shared" ref="E45:R45" si="14">IFERROR(VLOOKUP("*"&amp;E44&amp;"*",$Q$3:$Z$8,10,FALSE)/5*$Q$9,"")</f>
        <v/>
      </c>
      <c r="F45" s="8" t="str">
        <f t="shared" si="14"/>
        <v/>
      </c>
      <c r="G45" s="8" t="str">
        <f t="shared" si="14"/>
        <v/>
      </c>
      <c r="H45" s="8" t="str">
        <f t="shared" si="14"/>
        <v/>
      </c>
      <c r="I45" s="8" t="str">
        <f t="shared" si="14"/>
        <v/>
      </c>
      <c r="J45" s="8" t="str">
        <f t="shared" si="14"/>
        <v/>
      </c>
      <c r="K45" s="8" t="str">
        <f t="shared" si="14"/>
        <v/>
      </c>
      <c r="L45" s="8" t="str">
        <f t="shared" si="14"/>
        <v/>
      </c>
      <c r="M45" s="8" t="str">
        <f t="shared" si="14"/>
        <v/>
      </c>
      <c r="N45" s="8" t="str">
        <f t="shared" si="14"/>
        <v/>
      </c>
      <c r="O45" s="8" t="str">
        <f t="shared" si="14"/>
        <v/>
      </c>
      <c r="P45" s="8" t="str">
        <f t="shared" si="14"/>
        <v/>
      </c>
      <c r="Q45" s="8" t="str">
        <f t="shared" si="14"/>
        <v/>
      </c>
      <c r="R45" s="8" t="str">
        <f t="shared" si="14"/>
        <v/>
      </c>
      <c r="S45" s="39"/>
    </row>
    <row r="46" spans="1:19" x14ac:dyDescent="0.25">
      <c r="A46" s="2">
        <v>16</v>
      </c>
      <c r="B46" s="1" t="str">
        <f>Facility!B28</f>
        <v>Are there concerns that water consumption for this building is higher than expected?</v>
      </c>
      <c r="C46" s="307"/>
      <c r="D46">
        <f>Facility!D28</f>
        <v>0</v>
      </c>
      <c r="E46">
        <f>Facility!E28</f>
        <v>0</v>
      </c>
      <c r="F46">
        <f>Facility!F28</f>
        <v>0</v>
      </c>
      <c r="G46">
        <f>Facility!G28</f>
        <v>0</v>
      </c>
      <c r="H46">
        <f>Facility!H28</f>
        <v>0</v>
      </c>
      <c r="I46">
        <f>Facility!I28</f>
        <v>0</v>
      </c>
      <c r="J46">
        <f>Facility!J28</f>
        <v>0</v>
      </c>
      <c r="K46">
        <f>Facility!K28</f>
        <v>0</v>
      </c>
      <c r="L46">
        <f>Facility!L28</f>
        <v>0</v>
      </c>
      <c r="M46">
        <f>Facility!M28</f>
        <v>0</v>
      </c>
      <c r="N46">
        <f>Facility!N28</f>
        <v>0</v>
      </c>
      <c r="O46">
        <f>Facility!O28</f>
        <v>0</v>
      </c>
      <c r="P46">
        <f>Facility!P28</f>
        <v>0</v>
      </c>
      <c r="Q46">
        <f>Facility!Q28</f>
        <v>0</v>
      </c>
      <c r="R46">
        <f>Facility!R28</f>
        <v>0</v>
      </c>
      <c r="S46" s="39"/>
    </row>
    <row r="47" spans="1:19" x14ac:dyDescent="0.25">
      <c r="B47" s="62" t="s">
        <v>328</v>
      </c>
      <c r="C47" s="338">
        <f>R9</f>
        <v>20</v>
      </c>
      <c r="D47" s="8" t="str">
        <f>IFERROR(VLOOKUP("*"&amp;D46&amp;"*",$R$3:$Z$8,9,FALSE)/5*$R$9,"")</f>
        <v/>
      </c>
      <c r="E47" s="8" t="str">
        <f t="shared" ref="E47:R47" si="15">IFERROR(VLOOKUP("*"&amp;E46&amp;"*",$R$3:$Z$8,9,FALSE)/5*$R$9,"")</f>
        <v/>
      </c>
      <c r="F47" s="8" t="str">
        <f t="shared" si="15"/>
        <v/>
      </c>
      <c r="G47" s="8" t="str">
        <f t="shared" si="15"/>
        <v/>
      </c>
      <c r="H47" s="8" t="str">
        <f t="shared" si="15"/>
        <v/>
      </c>
      <c r="I47" s="8" t="str">
        <f t="shared" si="15"/>
        <v/>
      </c>
      <c r="J47" s="8" t="str">
        <f t="shared" si="15"/>
        <v/>
      </c>
      <c r="K47" s="8" t="str">
        <f t="shared" si="15"/>
        <v/>
      </c>
      <c r="L47" s="8" t="str">
        <f t="shared" si="15"/>
        <v/>
      </c>
      <c r="M47" s="8" t="str">
        <f t="shared" si="15"/>
        <v/>
      </c>
      <c r="N47" s="8" t="str">
        <f t="shared" si="15"/>
        <v/>
      </c>
      <c r="O47" s="8" t="str">
        <f t="shared" si="15"/>
        <v/>
      </c>
      <c r="P47" s="8" t="str">
        <f t="shared" si="15"/>
        <v/>
      </c>
      <c r="Q47" s="8" t="str">
        <f t="shared" si="15"/>
        <v/>
      </c>
      <c r="R47" s="8" t="str">
        <f t="shared" si="15"/>
        <v/>
      </c>
      <c r="S47" s="39"/>
    </row>
    <row r="48" spans="1:19" x14ac:dyDescent="0.25">
      <c r="A48" s="2">
        <v>17</v>
      </c>
      <c r="B48" s="1" t="str">
        <f>Facility!B29</f>
        <v>Are there known opportunities related to the building envelope that could improve energy performance?</v>
      </c>
      <c r="C48" s="307"/>
      <c r="D48">
        <f>Facility!D29</f>
        <v>0</v>
      </c>
      <c r="E48">
        <f>Facility!E29</f>
        <v>0</v>
      </c>
      <c r="F48">
        <f>Facility!F29</f>
        <v>0</v>
      </c>
      <c r="G48">
        <f>Facility!G29</f>
        <v>0</v>
      </c>
      <c r="H48">
        <f>Facility!H29</f>
        <v>0</v>
      </c>
      <c r="I48">
        <f>Facility!I29</f>
        <v>0</v>
      </c>
      <c r="J48">
        <f>Facility!J29</f>
        <v>0</v>
      </c>
      <c r="K48">
        <f>Facility!K29</f>
        <v>0</v>
      </c>
      <c r="L48">
        <f>Facility!L29</f>
        <v>0</v>
      </c>
      <c r="M48">
        <f>Facility!M29</f>
        <v>0</v>
      </c>
      <c r="N48">
        <f>Facility!N29</f>
        <v>0</v>
      </c>
      <c r="O48">
        <f>Facility!O29</f>
        <v>0</v>
      </c>
      <c r="P48">
        <f>Facility!P29</f>
        <v>0</v>
      </c>
      <c r="Q48">
        <f>Facility!Q29</f>
        <v>0</v>
      </c>
      <c r="R48">
        <f>Facility!R29</f>
        <v>0</v>
      </c>
      <c r="S48" s="39"/>
    </row>
    <row r="49" spans="1:19" x14ac:dyDescent="0.25">
      <c r="B49" s="62" t="s">
        <v>328</v>
      </c>
      <c r="C49" s="338">
        <f>S9</f>
        <v>20</v>
      </c>
      <c r="D49" s="8" t="str">
        <f>IFERROR(VLOOKUP("*"&amp;D48&amp;"*",$S$3:$Z$8,8,FALSE)/5*$S$9,"")</f>
        <v/>
      </c>
      <c r="E49" s="8" t="str">
        <f t="shared" ref="E49:R49" si="16">IFERROR(VLOOKUP("*"&amp;E48&amp;"*",$S$3:$Z$8,8,FALSE)/5*$S$9,"")</f>
        <v/>
      </c>
      <c r="F49" s="8" t="str">
        <f t="shared" si="16"/>
        <v/>
      </c>
      <c r="G49" s="8" t="str">
        <f t="shared" si="16"/>
        <v/>
      </c>
      <c r="H49" s="8" t="str">
        <f t="shared" si="16"/>
        <v/>
      </c>
      <c r="I49" s="8" t="str">
        <f t="shared" si="16"/>
        <v/>
      </c>
      <c r="J49" s="8" t="str">
        <f t="shared" si="16"/>
        <v/>
      </c>
      <c r="K49" s="8" t="str">
        <f t="shared" si="16"/>
        <v/>
      </c>
      <c r="L49" s="8" t="str">
        <f t="shared" si="16"/>
        <v/>
      </c>
      <c r="M49" s="8" t="str">
        <f t="shared" si="16"/>
        <v/>
      </c>
      <c r="N49" s="8" t="str">
        <f t="shared" si="16"/>
        <v/>
      </c>
      <c r="O49" s="8" t="str">
        <f t="shared" si="16"/>
        <v/>
      </c>
      <c r="P49" s="8" t="str">
        <f t="shared" si="16"/>
        <v/>
      </c>
      <c r="Q49" s="8" t="str">
        <f t="shared" si="16"/>
        <v/>
      </c>
      <c r="R49" s="8" t="str">
        <f t="shared" si="16"/>
        <v/>
      </c>
      <c r="S49" s="39"/>
    </row>
    <row r="50" spans="1:19" x14ac:dyDescent="0.25">
      <c r="A50" s="2">
        <v>18</v>
      </c>
      <c r="B50" s="1" t="str">
        <f>Energy!H42</f>
        <v>Has energy use been trending upward without known cause?</v>
      </c>
      <c r="C50" s="307"/>
      <c r="D50">
        <f>Energy!J42</f>
        <v>0</v>
      </c>
      <c r="E50">
        <f>Energy!K42</f>
        <v>0</v>
      </c>
      <c r="F50">
        <f>Energy!L42</f>
        <v>0</v>
      </c>
      <c r="G50">
        <f>Energy!M42</f>
        <v>0</v>
      </c>
      <c r="H50">
        <f>Energy!N42</f>
        <v>0</v>
      </c>
      <c r="I50">
        <f>Energy!O42</f>
        <v>0</v>
      </c>
      <c r="J50">
        <f>Energy!P42</f>
        <v>0</v>
      </c>
      <c r="K50">
        <f>Energy!Q42</f>
        <v>0</v>
      </c>
      <c r="L50">
        <f>Energy!R42</f>
        <v>0</v>
      </c>
      <c r="M50">
        <f>Energy!S42</f>
        <v>0</v>
      </c>
      <c r="N50">
        <f>Energy!T42</f>
        <v>0</v>
      </c>
      <c r="O50">
        <f>Energy!U42</f>
        <v>0</v>
      </c>
      <c r="P50">
        <f>Energy!V42</f>
        <v>0</v>
      </c>
      <c r="Q50">
        <f>Energy!W42</f>
        <v>0</v>
      </c>
      <c r="R50">
        <f>Energy!X42</f>
        <v>0</v>
      </c>
      <c r="S50" s="39"/>
    </row>
    <row r="51" spans="1:19" x14ac:dyDescent="0.25">
      <c r="B51" s="62" t="s">
        <v>328</v>
      </c>
      <c r="C51" s="338">
        <f>T9</f>
        <v>35</v>
      </c>
      <c r="D51" s="8" t="str">
        <f>IFERROR(VLOOKUP("*"&amp;D50&amp;"*",$T$3:$Z$8,7,FALSE)/5*$T$9,"")</f>
        <v/>
      </c>
      <c r="E51" s="8" t="str">
        <f t="shared" ref="E51:R51" si="17">IFERROR(VLOOKUP("*"&amp;E50&amp;"*",$T$3:$Z$8,7,FALSE)/5*$T$9,"")</f>
        <v/>
      </c>
      <c r="F51" s="8" t="str">
        <f t="shared" si="17"/>
        <v/>
      </c>
      <c r="G51" s="8" t="str">
        <f t="shared" si="17"/>
        <v/>
      </c>
      <c r="H51" s="8" t="str">
        <f t="shared" si="17"/>
        <v/>
      </c>
      <c r="I51" s="8" t="str">
        <f t="shared" si="17"/>
        <v/>
      </c>
      <c r="J51" s="8" t="str">
        <f t="shared" si="17"/>
        <v/>
      </c>
      <c r="K51" s="8" t="str">
        <f t="shared" si="17"/>
        <v/>
      </c>
      <c r="L51" s="8" t="str">
        <f t="shared" si="17"/>
        <v/>
      </c>
      <c r="M51" s="8" t="str">
        <f t="shared" si="17"/>
        <v/>
      </c>
      <c r="N51" s="8" t="str">
        <f t="shared" si="17"/>
        <v/>
      </c>
      <c r="O51" s="8" t="str">
        <f t="shared" si="17"/>
        <v/>
      </c>
      <c r="P51" s="8" t="str">
        <f t="shared" si="17"/>
        <v/>
      </c>
      <c r="Q51" s="8" t="str">
        <f t="shared" si="17"/>
        <v/>
      </c>
      <c r="R51" s="8" t="str">
        <f t="shared" si="17"/>
        <v/>
      </c>
      <c r="S51" s="39"/>
    </row>
    <row r="52" spans="1:19" s="36" customFormat="1" ht="5.25" customHeight="1" x14ac:dyDescent="0.25">
      <c r="A52" s="34"/>
      <c r="B52" s="35"/>
      <c r="C52" s="35"/>
      <c r="S52" s="42"/>
    </row>
    <row r="53" spans="1:19" x14ac:dyDescent="0.25">
      <c r="C53" s="1"/>
      <c r="D53" s="290"/>
      <c r="E53" s="290"/>
      <c r="H53" s="38"/>
      <c r="S53" s="39"/>
    </row>
    <row r="54" spans="1:19" x14ac:dyDescent="0.25">
      <c r="B54" s="49" t="s">
        <v>330</v>
      </c>
      <c r="C54" s="1"/>
      <c r="S54" s="39"/>
    </row>
    <row r="55" spans="1:19" x14ac:dyDescent="0.25">
      <c r="A55" s="2">
        <v>19</v>
      </c>
      <c r="B55" s="318" t="str">
        <f>Energy!H30</f>
        <v>Annual energy cost ($/yr) (Total of all energy types)</v>
      </c>
      <c r="D55" s="149" t="str">
        <f>IF(Energy!J30=0,"",Energy!J30)</f>
        <v/>
      </c>
      <c r="E55" s="149" t="str">
        <f>IF(Energy!K30=0,"",Energy!K30)</f>
        <v/>
      </c>
      <c r="F55" s="149" t="str">
        <f>IF(Energy!L30=0,"",Energy!L30)</f>
        <v/>
      </c>
      <c r="G55" s="149" t="str">
        <f>IF(Energy!M30=0,"",Energy!M30)</f>
        <v/>
      </c>
      <c r="H55" s="149" t="str">
        <f>IF(Energy!N30=0,"",Energy!N30)</f>
        <v/>
      </c>
      <c r="I55" s="149" t="str">
        <f>IF(Energy!O30=0,"",Energy!O30)</f>
        <v/>
      </c>
      <c r="J55" s="149" t="str">
        <f>IF(Energy!P30=0,"",Energy!P30)</f>
        <v/>
      </c>
      <c r="K55" s="149" t="str">
        <f>IF(Energy!Q30=0,"",Energy!Q30)</f>
        <v/>
      </c>
      <c r="L55" s="149" t="str">
        <f>IF(Energy!R30=0,"",Energy!R30)</f>
        <v/>
      </c>
      <c r="M55" s="149" t="str">
        <f>IF(Energy!S30=0,"",Energy!S30)</f>
        <v/>
      </c>
      <c r="N55" s="149" t="str">
        <f>IF(Energy!T30=0,"",Energy!T30)</f>
        <v/>
      </c>
      <c r="O55" s="149" t="str">
        <f>IF(Energy!U30=0,"",Energy!U30)</f>
        <v/>
      </c>
      <c r="P55" s="149" t="str">
        <f>IF(Energy!V30=0,"",Energy!V30)</f>
        <v/>
      </c>
      <c r="Q55" s="149" t="str">
        <f>IF(Energy!W30=0,"",Energy!W30)</f>
        <v/>
      </c>
      <c r="R55" s="149" t="str">
        <f>IF(Energy!X30=0,"",Energy!X30)</f>
        <v/>
      </c>
      <c r="S55" s="39"/>
    </row>
    <row r="56" spans="1:19" x14ac:dyDescent="0.25">
      <c r="B56" s="1" t="s">
        <v>331</v>
      </c>
      <c r="D56" s="309" t="str">
        <f>IFERROR(MEDIAN($D$55:$R$55),"")</f>
        <v/>
      </c>
      <c r="E56" s="309" t="str">
        <f t="shared" ref="E56:R56" si="18">IFERROR(MEDIAN($D$55:$R$55),"")</f>
        <v/>
      </c>
      <c r="F56" s="309" t="str">
        <f t="shared" si="18"/>
        <v/>
      </c>
      <c r="G56" s="309" t="str">
        <f t="shared" si="18"/>
        <v/>
      </c>
      <c r="H56" s="309" t="str">
        <f t="shared" si="18"/>
        <v/>
      </c>
      <c r="I56" s="309" t="str">
        <f t="shared" si="18"/>
        <v/>
      </c>
      <c r="J56" s="309" t="str">
        <f t="shared" si="18"/>
        <v/>
      </c>
      <c r="K56" s="309" t="str">
        <f t="shared" si="18"/>
        <v/>
      </c>
      <c r="L56" s="309" t="str">
        <f t="shared" si="18"/>
        <v/>
      </c>
      <c r="M56" s="309" t="str">
        <f t="shared" si="18"/>
        <v/>
      </c>
      <c r="N56" s="309" t="str">
        <f t="shared" si="18"/>
        <v/>
      </c>
      <c r="O56" s="309" t="str">
        <f t="shared" si="18"/>
        <v/>
      </c>
      <c r="P56" s="309" t="str">
        <f t="shared" si="18"/>
        <v/>
      </c>
      <c r="Q56" s="309" t="str">
        <f t="shared" si="18"/>
        <v/>
      </c>
      <c r="R56" s="309" t="str">
        <f t="shared" si="18"/>
        <v/>
      </c>
      <c r="S56" s="39"/>
    </row>
    <row r="57" spans="1:19" x14ac:dyDescent="0.25">
      <c r="B57" s="1" t="s">
        <v>332</v>
      </c>
      <c r="C57" s="1">
        <v>5</v>
      </c>
      <c r="D57" s="309" t="str">
        <f>IFERROR(D56*$C$57,"")</f>
        <v/>
      </c>
      <c r="E57" s="309" t="str">
        <f t="shared" ref="E57:R57" si="19">IFERROR(E56*$C$57,"")</f>
        <v/>
      </c>
      <c r="F57" s="309" t="str">
        <f t="shared" si="19"/>
        <v/>
      </c>
      <c r="G57" s="309" t="str">
        <f t="shared" si="19"/>
        <v/>
      </c>
      <c r="H57" s="309" t="str">
        <f t="shared" si="19"/>
        <v/>
      </c>
      <c r="I57" s="309" t="str">
        <f t="shared" si="19"/>
        <v/>
      </c>
      <c r="J57" s="309" t="str">
        <f t="shared" si="19"/>
        <v/>
      </c>
      <c r="K57" s="309" t="str">
        <f t="shared" si="19"/>
        <v/>
      </c>
      <c r="L57" s="309" t="str">
        <f t="shared" si="19"/>
        <v/>
      </c>
      <c r="M57" s="309" t="str">
        <f t="shared" si="19"/>
        <v/>
      </c>
      <c r="N57" s="309" t="str">
        <f t="shared" si="19"/>
        <v/>
      </c>
      <c r="O57" s="309" t="str">
        <f t="shared" si="19"/>
        <v/>
      </c>
      <c r="P57" s="309" t="str">
        <f t="shared" si="19"/>
        <v/>
      </c>
      <c r="Q57" s="309" t="str">
        <f t="shared" si="19"/>
        <v/>
      </c>
      <c r="R57" s="309" t="str">
        <f t="shared" si="19"/>
        <v/>
      </c>
      <c r="S57" s="39"/>
    </row>
    <row r="58" spans="1:19" x14ac:dyDescent="0.25">
      <c r="B58" s="1" t="s">
        <v>333</v>
      </c>
      <c r="C58" s="1">
        <v>0.2</v>
      </c>
      <c r="D58" s="309" t="str">
        <f>IFERROR(D56*$C$58,"")</f>
        <v/>
      </c>
      <c r="E58" s="309" t="str">
        <f t="shared" ref="E58:R58" si="20">IFERROR(E56*$C$58,"")</f>
        <v/>
      </c>
      <c r="F58" s="309" t="str">
        <f t="shared" si="20"/>
        <v/>
      </c>
      <c r="G58" s="309" t="str">
        <f t="shared" si="20"/>
        <v/>
      </c>
      <c r="H58" s="309" t="str">
        <f t="shared" si="20"/>
        <v/>
      </c>
      <c r="I58" s="309" t="str">
        <f t="shared" si="20"/>
        <v/>
      </c>
      <c r="J58" s="309" t="str">
        <f t="shared" si="20"/>
        <v/>
      </c>
      <c r="K58" s="309" t="str">
        <f t="shared" si="20"/>
        <v/>
      </c>
      <c r="L58" s="309" t="str">
        <f t="shared" si="20"/>
        <v/>
      </c>
      <c r="M58" s="309" t="str">
        <f t="shared" si="20"/>
        <v/>
      </c>
      <c r="N58" s="309" t="str">
        <f t="shared" si="20"/>
        <v/>
      </c>
      <c r="O58" s="309" t="str">
        <f t="shared" si="20"/>
        <v/>
      </c>
      <c r="P58" s="309" t="str">
        <f t="shared" si="20"/>
        <v/>
      </c>
      <c r="Q58" s="309" t="str">
        <f t="shared" si="20"/>
        <v/>
      </c>
      <c r="R58" s="309" t="str">
        <f t="shared" si="20"/>
        <v/>
      </c>
      <c r="S58" s="39"/>
    </row>
    <row r="59" spans="1:19" x14ac:dyDescent="0.25">
      <c r="B59" s="1" t="s">
        <v>334</v>
      </c>
      <c r="D59" s="310" t="str">
        <f>IFERROR(MIN(MAX(((D55-D58)/(D57-D58))*4+1,1),5),"")</f>
        <v/>
      </c>
      <c r="E59" s="310" t="str">
        <f t="shared" ref="E59:R59" si="21">IFERROR(MIN(MAX(((E55-E58)/(E57-E58))*4+1,1),5),"")</f>
        <v/>
      </c>
      <c r="F59" s="310" t="str">
        <f t="shared" si="21"/>
        <v/>
      </c>
      <c r="G59" s="310" t="str">
        <f t="shared" si="21"/>
        <v/>
      </c>
      <c r="H59" s="310" t="str">
        <f t="shared" si="21"/>
        <v/>
      </c>
      <c r="I59" s="310" t="str">
        <f t="shared" si="21"/>
        <v/>
      </c>
      <c r="J59" s="310" t="str">
        <f t="shared" si="21"/>
        <v/>
      </c>
      <c r="K59" s="310" t="str">
        <f t="shared" si="21"/>
        <v/>
      </c>
      <c r="L59" s="310" t="str">
        <f t="shared" si="21"/>
        <v/>
      </c>
      <c r="M59" s="310" t="str">
        <f t="shared" si="21"/>
        <v/>
      </c>
      <c r="N59" s="310" t="str">
        <f t="shared" si="21"/>
        <v/>
      </c>
      <c r="O59" s="310" t="str">
        <f t="shared" si="21"/>
        <v/>
      </c>
      <c r="P59" s="310" t="str">
        <f t="shared" si="21"/>
        <v/>
      </c>
      <c r="Q59" s="310" t="str">
        <f t="shared" si="21"/>
        <v/>
      </c>
      <c r="R59" s="310" t="str">
        <f t="shared" si="21"/>
        <v/>
      </c>
      <c r="S59" s="39"/>
    </row>
    <row r="60" spans="1:19" x14ac:dyDescent="0.25">
      <c r="B60" s="314" t="s">
        <v>328</v>
      </c>
      <c r="C60" s="314">
        <f>IF(D33=DropDowns!K5,1,0)</f>
        <v>0</v>
      </c>
      <c r="D60" s="315" t="str">
        <f>IFERROR(D59*$U$9/5,"")</f>
        <v/>
      </c>
      <c r="E60" s="315" t="str">
        <f t="shared" ref="E60:R60" si="22">IFERROR(E59*$U$9/5,"")</f>
        <v/>
      </c>
      <c r="F60" s="315" t="str">
        <f t="shared" si="22"/>
        <v/>
      </c>
      <c r="G60" s="315" t="str">
        <f t="shared" si="22"/>
        <v/>
      </c>
      <c r="H60" s="315" t="str">
        <f t="shared" si="22"/>
        <v/>
      </c>
      <c r="I60" s="315" t="str">
        <f t="shared" si="22"/>
        <v/>
      </c>
      <c r="J60" s="315" t="str">
        <f t="shared" si="22"/>
        <v/>
      </c>
      <c r="K60" s="315" t="str">
        <f t="shared" si="22"/>
        <v/>
      </c>
      <c r="L60" s="315" t="str">
        <f t="shared" si="22"/>
        <v/>
      </c>
      <c r="M60" s="315" t="str">
        <f t="shared" si="22"/>
        <v/>
      </c>
      <c r="N60" s="315" t="str">
        <f t="shared" si="22"/>
        <v/>
      </c>
      <c r="O60" s="315" t="str">
        <f t="shared" si="22"/>
        <v/>
      </c>
      <c r="P60" s="315" t="str">
        <f t="shared" si="22"/>
        <v/>
      </c>
      <c r="Q60" s="315" t="str">
        <f t="shared" si="22"/>
        <v/>
      </c>
      <c r="R60" s="316" t="str">
        <f t="shared" si="22"/>
        <v/>
      </c>
      <c r="S60" s="39"/>
    </row>
    <row r="61" spans="1:19" x14ac:dyDescent="0.25">
      <c r="A61" s="2">
        <v>20</v>
      </c>
      <c r="B61" s="318" t="str">
        <f>Energy!H31</f>
        <v>Annual Energy Use Intensity - EUI (ekWh/m2)</v>
      </c>
      <c r="C61" s="1"/>
      <c r="D61" s="312" t="str">
        <f>IF(Energy!J31=0,"",Energy!J31)</f>
        <v/>
      </c>
      <c r="E61" s="312" t="str">
        <f>IF(Energy!K31=0,"",Energy!K31)</f>
        <v/>
      </c>
      <c r="F61" s="312" t="str">
        <f>IF(Energy!L31=0,"",Energy!L31)</f>
        <v/>
      </c>
      <c r="G61" s="312" t="str">
        <f>IF(Energy!M31=0,"",Energy!M31)</f>
        <v/>
      </c>
      <c r="H61" s="312" t="str">
        <f>IF(Energy!N31=0,"",Energy!N31)</f>
        <v/>
      </c>
      <c r="I61" s="312" t="str">
        <f>IF(Energy!O31=0,"",Energy!O31)</f>
        <v/>
      </c>
      <c r="J61" s="312" t="str">
        <f>IF(Energy!P31=0,"",Energy!P31)</f>
        <v/>
      </c>
      <c r="K61" s="312" t="str">
        <f>IF(Energy!Q31=0,"",Energy!Q31)</f>
        <v/>
      </c>
      <c r="L61" s="312" t="str">
        <f>IF(Energy!R31=0,"",Energy!R31)</f>
        <v/>
      </c>
      <c r="M61" s="312" t="str">
        <f>IF(Energy!S31=0,"",Energy!S31)</f>
        <v/>
      </c>
      <c r="N61" s="312" t="str">
        <f>IF(Energy!T31=0,"",Energy!T31)</f>
        <v/>
      </c>
      <c r="O61" s="312" t="str">
        <f>IF(Energy!U31=0,"",Energy!U31)</f>
        <v/>
      </c>
      <c r="P61" s="312" t="str">
        <f>IF(Energy!V31=0,"",Energy!V31)</f>
        <v/>
      </c>
      <c r="Q61" s="312" t="str">
        <f>IF(Energy!W31=0,"",Energy!W31)</f>
        <v/>
      </c>
      <c r="R61" s="312" t="str">
        <f>IF(Energy!X31=0,"",Energy!X31)</f>
        <v/>
      </c>
      <c r="S61" s="39"/>
    </row>
    <row r="62" spans="1:19" x14ac:dyDescent="0.25">
      <c r="B62" s="308" t="s">
        <v>335</v>
      </c>
      <c r="C62" s="1"/>
      <c r="D62" s="312">
        <f>Facility!D19</f>
        <v>0</v>
      </c>
      <c r="E62" s="312">
        <f>Facility!E19</f>
        <v>0</v>
      </c>
      <c r="F62" s="312">
        <f>Facility!F19</f>
        <v>0</v>
      </c>
      <c r="G62" s="312">
        <f>Facility!G19</f>
        <v>0</v>
      </c>
      <c r="H62" s="312">
        <f>Facility!H19</f>
        <v>0</v>
      </c>
      <c r="I62" s="312">
        <f>Facility!I19</f>
        <v>0</v>
      </c>
      <c r="J62" s="312">
        <f>Facility!J19</f>
        <v>0</v>
      </c>
      <c r="K62" s="312">
        <f>Facility!K19</f>
        <v>0</v>
      </c>
      <c r="L62" s="312">
        <f>Facility!L19</f>
        <v>0</v>
      </c>
      <c r="M62" s="312">
        <f>Facility!M19</f>
        <v>0</v>
      </c>
      <c r="N62" s="312">
        <f>Facility!N19</f>
        <v>0</v>
      </c>
      <c r="O62" s="312">
        <f>Facility!O19</f>
        <v>0</v>
      </c>
      <c r="P62" s="312">
        <f>Facility!P19</f>
        <v>0</v>
      </c>
      <c r="Q62" s="312">
        <f>Facility!Q19</f>
        <v>0</v>
      </c>
      <c r="R62" s="312">
        <f>Facility!R19</f>
        <v>0</v>
      </c>
      <c r="S62" s="39"/>
    </row>
    <row r="63" spans="1:19" x14ac:dyDescent="0.25">
      <c r="B63" s="308" t="s">
        <v>336</v>
      </c>
      <c r="C63" s="1"/>
      <c r="D63" s="313" t="str">
        <f>IFERROR(VLOOKUP(D62,EUIs!$D$13:$F$42,3,FALSE),"")</f>
        <v/>
      </c>
      <c r="E63" s="313" t="str">
        <f>IFERROR(VLOOKUP(E62,EUIs!$D$13:$F$42,3,FALSE),"")</f>
        <v/>
      </c>
      <c r="F63" s="313" t="str">
        <f>IFERROR(VLOOKUP(F62,EUIs!$D$13:$F$42,3,FALSE),"")</f>
        <v/>
      </c>
      <c r="G63" s="313" t="str">
        <f>IFERROR(VLOOKUP(G62,EUIs!$D$13:$F$42,3,FALSE),"")</f>
        <v/>
      </c>
      <c r="H63" s="313" t="str">
        <f>IFERROR(VLOOKUP(H62,EUIs!$D$13:$F$42,3,FALSE),"")</f>
        <v/>
      </c>
      <c r="I63" s="313" t="str">
        <f>IFERROR(VLOOKUP(I62,EUIs!$D$13:$F$42,3,FALSE),"")</f>
        <v/>
      </c>
      <c r="J63" s="313" t="str">
        <f>IFERROR(VLOOKUP(J62,EUIs!$D$13:$F$42,3,FALSE),"")</f>
        <v/>
      </c>
      <c r="K63" s="313" t="str">
        <f>IFERROR(VLOOKUP(K62,EUIs!$D$13:$F$42,3,FALSE),"")</f>
        <v/>
      </c>
      <c r="L63" s="313" t="str">
        <f>IFERROR(VLOOKUP(L62,EUIs!$D$13:$F$42,3,FALSE),"")</f>
        <v/>
      </c>
      <c r="M63" s="313" t="str">
        <f>IFERROR(VLOOKUP(M62,EUIs!$D$13:$F$42,3,FALSE),"")</f>
        <v/>
      </c>
      <c r="N63" s="313" t="str">
        <f>IFERROR(VLOOKUP(N62,EUIs!$D$13:$F$42,3,FALSE),"")</f>
        <v/>
      </c>
      <c r="O63" s="313" t="str">
        <f>IFERROR(VLOOKUP(O62,EUIs!$D$13:$F$42,3,FALSE),"")</f>
        <v/>
      </c>
      <c r="P63" s="313" t="str">
        <f>IFERROR(VLOOKUP(P62,EUIs!$D$13:$F$42,3,FALSE),"")</f>
        <v/>
      </c>
      <c r="Q63" s="313" t="str">
        <f>IFERROR(VLOOKUP(Q62,EUIs!$D$13:$F$42,3,FALSE),"")</f>
        <v/>
      </c>
      <c r="R63" s="313" t="str">
        <f>IFERROR(VLOOKUP(R62,EUIs!$D$13:$F$42,3,FALSE),"")</f>
        <v/>
      </c>
      <c r="S63" s="39"/>
    </row>
    <row r="64" spans="1:19" x14ac:dyDescent="0.25">
      <c r="B64" s="308" t="s">
        <v>337</v>
      </c>
      <c r="C64" s="282">
        <v>2</v>
      </c>
      <c r="D64" s="312" t="str">
        <f>IFERROR(D63*$C$64,"")</f>
        <v/>
      </c>
      <c r="E64" s="312" t="str">
        <f t="shared" ref="E64:R64" si="23">IFERROR(E63*$C$64,"")</f>
        <v/>
      </c>
      <c r="F64" s="312" t="str">
        <f t="shared" si="23"/>
        <v/>
      </c>
      <c r="G64" s="312" t="str">
        <f t="shared" si="23"/>
        <v/>
      </c>
      <c r="H64" s="312" t="str">
        <f t="shared" si="23"/>
        <v/>
      </c>
      <c r="I64" s="312" t="str">
        <f t="shared" si="23"/>
        <v/>
      </c>
      <c r="J64" s="312" t="str">
        <f t="shared" si="23"/>
        <v/>
      </c>
      <c r="K64" s="312" t="str">
        <f t="shared" si="23"/>
        <v/>
      </c>
      <c r="L64" s="312" t="str">
        <f t="shared" si="23"/>
        <v/>
      </c>
      <c r="M64" s="312" t="str">
        <f t="shared" si="23"/>
        <v/>
      </c>
      <c r="N64" s="312" t="str">
        <f t="shared" si="23"/>
        <v/>
      </c>
      <c r="O64" s="312" t="str">
        <f t="shared" si="23"/>
        <v/>
      </c>
      <c r="P64" s="312" t="str">
        <f t="shared" si="23"/>
        <v/>
      </c>
      <c r="Q64" s="312" t="str">
        <f t="shared" si="23"/>
        <v/>
      </c>
      <c r="R64" s="312" t="str">
        <f t="shared" si="23"/>
        <v/>
      </c>
      <c r="S64" s="39"/>
    </row>
    <row r="65" spans="1:19" x14ac:dyDescent="0.25">
      <c r="B65" s="308" t="s">
        <v>338</v>
      </c>
      <c r="C65" s="282">
        <v>0.5</v>
      </c>
      <c r="D65" s="312" t="str">
        <f>IFERROR(D63*$C$65,"")</f>
        <v/>
      </c>
      <c r="E65" s="312" t="str">
        <f t="shared" ref="E65:R65" si="24">IFERROR(E63*$C$65,"")</f>
        <v/>
      </c>
      <c r="F65" s="312" t="str">
        <f t="shared" si="24"/>
        <v/>
      </c>
      <c r="G65" s="312" t="str">
        <f t="shared" si="24"/>
        <v/>
      </c>
      <c r="H65" s="312" t="str">
        <f t="shared" si="24"/>
        <v/>
      </c>
      <c r="I65" s="312" t="str">
        <f t="shared" si="24"/>
        <v/>
      </c>
      <c r="J65" s="312" t="str">
        <f t="shared" si="24"/>
        <v/>
      </c>
      <c r="K65" s="312" t="str">
        <f t="shared" si="24"/>
        <v/>
      </c>
      <c r="L65" s="312" t="str">
        <f t="shared" si="24"/>
        <v/>
      </c>
      <c r="M65" s="312" t="str">
        <f t="shared" si="24"/>
        <v/>
      </c>
      <c r="N65" s="312" t="str">
        <f t="shared" si="24"/>
        <v/>
      </c>
      <c r="O65" s="312" t="str">
        <f t="shared" si="24"/>
        <v/>
      </c>
      <c r="P65" s="312" t="str">
        <f t="shared" si="24"/>
        <v/>
      </c>
      <c r="Q65" s="312" t="str">
        <f t="shared" si="24"/>
        <v/>
      </c>
      <c r="R65" s="312" t="str">
        <f t="shared" si="24"/>
        <v/>
      </c>
      <c r="S65" s="39"/>
    </row>
    <row r="66" spans="1:19" x14ac:dyDescent="0.25">
      <c r="B66" s="308" t="s">
        <v>339</v>
      </c>
      <c r="C66" s="1"/>
      <c r="D66" s="310" t="str">
        <f>IFERROR(MIN(MAX(((D61-D65)/(D64-D65))*4+1,1),5),"")</f>
        <v/>
      </c>
      <c r="E66" s="310" t="str">
        <f t="shared" ref="E66:R66" si="25">IFERROR(MIN(MAX(((E61-E65)/(E64-E65))*4+1,1),5),"")</f>
        <v/>
      </c>
      <c r="F66" s="310" t="str">
        <f t="shared" si="25"/>
        <v/>
      </c>
      <c r="G66" s="310" t="str">
        <f t="shared" si="25"/>
        <v/>
      </c>
      <c r="H66" s="310" t="str">
        <f t="shared" si="25"/>
        <v/>
      </c>
      <c r="I66" s="310" t="str">
        <f t="shared" si="25"/>
        <v/>
      </c>
      <c r="J66" s="310" t="str">
        <f t="shared" si="25"/>
        <v/>
      </c>
      <c r="K66" s="310" t="str">
        <f t="shared" si="25"/>
        <v/>
      </c>
      <c r="L66" s="310" t="str">
        <f t="shared" si="25"/>
        <v/>
      </c>
      <c r="M66" s="310" t="str">
        <f t="shared" si="25"/>
        <v/>
      </c>
      <c r="N66" s="310" t="str">
        <f t="shared" si="25"/>
        <v/>
      </c>
      <c r="O66" s="310" t="str">
        <f t="shared" si="25"/>
        <v/>
      </c>
      <c r="P66" s="310" t="str">
        <f t="shared" si="25"/>
        <v/>
      </c>
      <c r="Q66" s="310" t="str">
        <f t="shared" si="25"/>
        <v/>
      </c>
      <c r="R66" s="310" t="str">
        <f t="shared" si="25"/>
        <v/>
      </c>
      <c r="S66" s="39"/>
    </row>
    <row r="67" spans="1:19" x14ac:dyDescent="0.25">
      <c r="B67" s="314" t="s">
        <v>328</v>
      </c>
      <c r="C67" s="314">
        <f>IF(C60+C74=0,1,0)</f>
        <v>1</v>
      </c>
      <c r="D67" s="315" t="str">
        <f>IFERROR(D66*$V$9/5,"")</f>
        <v/>
      </c>
      <c r="E67" s="315" t="str">
        <f t="shared" ref="E67:R67" si="26">IFERROR(E66*$V$9/5,"")</f>
        <v/>
      </c>
      <c r="F67" s="315" t="str">
        <f t="shared" si="26"/>
        <v/>
      </c>
      <c r="G67" s="315" t="str">
        <f t="shared" si="26"/>
        <v/>
      </c>
      <c r="H67" s="315" t="str">
        <f t="shared" si="26"/>
        <v/>
      </c>
      <c r="I67" s="315" t="str">
        <f t="shared" si="26"/>
        <v/>
      </c>
      <c r="J67" s="315" t="str">
        <f t="shared" si="26"/>
        <v/>
      </c>
      <c r="K67" s="315" t="str">
        <f t="shared" si="26"/>
        <v/>
      </c>
      <c r="L67" s="315" t="str">
        <f t="shared" si="26"/>
        <v/>
      </c>
      <c r="M67" s="315" t="str">
        <f t="shared" si="26"/>
        <v/>
      </c>
      <c r="N67" s="315" t="str">
        <f t="shared" si="26"/>
        <v/>
      </c>
      <c r="O67" s="315" t="str">
        <f t="shared" si="26"/>
        <v/>
      </c>
      <c r="P67" s="315" t="str">
        <f t="shared" si="26"/>
        <v/>
      </c>
      <c r="Q67" s="315" t="str">
        <f t="shared" si="26"/>
        <v/>
      </c>
      <c r="R67" s="316" t="str">
        <f t="shared" si="26"/>
        <v/>
      </c>
      <c r="S67" s="39"/>
    </row>
    <row r="68" spans="1:19" x14ac:dyDescent="0.25">
      <c r="A68" s="2">
        <v>21</v>
      </c>
      <c r="B68" s="318" t="str">
        <f>Energy!H39</f>
        <v>Annual GHG intensity - GHGi - (kg CO2e/m2)</v>
      </c>
      <c r="C68" s="1"/>
      <c r="D68" s="20" t="str">
        <f>IF(Energy!J39=0,"",Energy!J39)</f>
        <v/>
      </c>
      <c r="E68" s="20" t="str">
        <f>IF(Energy!K39=0,"",Energy!K39)</f>
        <v/>
      </c>
      <c r="F68" s="20" t="str">
        <f>IF(Energy!L39=0,"",Energy!L39)</f>
        <v/>
      </c>
      <c r="G68" s="20" t="str">
        <f>IF(Energy!M39=0,"",Energy!M39)</f>
        <v/>
      </c>
      <c r="H68" s="20" t="str">
        <f>IF(Energy!N39=0,"",Energy!N39)</f>
        <v/>
      </c>
      <c r="I68" s="20" t="str">
        <f>IF(Energy!O39=0,"",Energy!O39)</f>
        <v/>
      </c>
      <c r="J68" s="20" t="str">
        <f>IF(Energy!P39=0,"",Energy!P39)</f>
        <v/>
      </c>
      <c r="K68" s="20" t="str">
        <f>IF(Energy!Q39=0,"",Energy!Q39)</f>
        <v/>
      </c>
      <c r="L68" s="20" t="str">
        <f>IF(Energy!R39=0,"",Energy!R39)</f>
        <v/>
      </c>
      <c r="M68" s="20" t="str">
        <f>IF(Energy!S39=0,"",Energy!S39)</f>
        <v/>
      </c>
      <c r="N68" s="20" t="str">
        <f>IF(Energy!T39=0,"",Energy!T39)</f>
        <v/>
      </c>
      <c r="O68" s="20" t="str">
        <f>IF(Energy!U39=0,"",Energy!U39)</f>
        <v/>
      </c>
      <c r="P68" s="20" t="str">
        <f>IF(Energy!V39=0,"",Energy!V39)</f>
        <v/>
      </c>
      <c r="Q68" s="20" t="str">
        <f>IF(Energy!W39=0,"",Energy!W39)</f>
        <v/>
      </c>
      <c r="R68" s="20" t="str">
        <f>IF(Energy!X39=0,"",Energy!X39)</f>
        <v/>
      </c>
      <c r="S68" s="39"/>
    </row>
    <row r="69" spans="1:19" x14ac:dyDescent="0.25">
      <c r="B69" s="1" t="s">
        <v>92</v>
      </c>
      <c r="C69" s="1"/>
      <c r="D69" s="312">
        <f>Facility!D18</f>
        <v>0</v>
      </c>
      <c r="E69" s="312">
        <f>Facility!E18</f>
        <v>0</v>
      </c>
      <c r="F69" s="312">
        <f>Facility!F18</f>
        <v>0</v>
      </c>
      <c r="G69" s="312">
        <f>Facility!G18</f>
        <v>0</v>
      </c>
      <c r="H69" s="312">
        <f>Facility!H18</f>
        <v>0</v>
      </c>
      <c r="I69" s="312">
        <f>Facility!I18</f>
        <v>0</v>
      </c>
      <c r="J69" s="312">
        <f>Facility!J18</f>
        <v>0</v>
      </c>
      <c r="K69" s="312">
        <f>Facility!K18</f>
        <v>0</v>
      </c>
      <c r="L69" s="312">
        <f>Facility!L18</f>
        <v>0</v>
      </c>
      <c r="M69" s="312">
        <f>Facility!M18</f>
        <v>0</v>
      </c>
      <c r="N69" s="312">
        <f>Facility!N18</f>
        <v>0</v>
      </c>
      <c r="O69" s="312">
        <f>Facility!O18</f>
        <v>0</v>
      </c>
      <c r="P69" s="312">
        <f>Facility!P18</f>
        <v>0</v>
      </c>
      <c r="Q69" s="312">
        <f>Facility!Q18</f>
        <v>0</v>
      </c>
      <c r="R69" s="312">
        <f>Facility!R18</f>
        <v>0</v>
      </c>
      <c r="S69" s="39"/>
    </row>
    <row r="70" spans="1:19" x14ac:dyDescent="0.25">
      <c r="B70" s="308" t="s">
        <v>340</v>
      </c>
      <c r="C70" s="1"/>
      <c r="D70" s="317" t="str">
        <f>IFERROR(INDEX(EUIs!$E$13:$T$42, MATCH(Scoring!D62,EUIs!$D$13:$D$42,0), MATCH(Scoring!D69,EUIs!$E$12:$T$12,0)),"")</f>
        <v/>
      </c>
      <c r="E70" s="317" t="str">
        <f>IFERROR(INDEX(EUIs!$E$13:$T$42, MATCH(Scoring!E62,EUIs!$D$13:$D$42,0), MATCH(Scoring!E69,EUIs!$E$12:$T$12,0)),"")</f>
        <v/>
      </c>
      <c r="F70" s="317" t="str">
        <f>IFERROR(INDEX(EUIs!$E$13:$T$42, MATCH(Scoring!F62,EUIs!$D$13:$D$42,0), MATCH(Scoring!F69,EUIs!$E$12:$T$12,0)),"")</f>
        <v/>
      </c>
      <c r="G70" s="317" t="str">
        <f>IFERROR(INDEX(EUIs!$E$13:$T$42, MATCH(Scoring!G62,EUIs!$D$13:$D$42,0), MATCH(Scoring!G69,EUIs!$E$12:$T$12,0)),"")</f>
        <v/>
      </c>
      <c r="H70" s="317" t="str">
        <f>IFERROR(INDEX(EUIs!$E$13:$T$42, MATCH(Scoring!H62,EUIs!$D$13:$D$42,0), MATCH(Scoring!H69,EUIs!$E$12:$T$12,0)),"")</f>
        <v/>
      </c>
      <c r="I70" s="317" t="str">
        <f>IFERROR(INDEX(EUIs!$E$13:$T$42, MATCH(Scoring!I62,EUIs!$D$13:$D$42,0), MATCH(Scoring!I69,EUIs!$E$12:$T$12,0)),"")</f>
        <v/>
      </c>
      <c r="J70" s="317" t="str">
        <f>IFERROR(INDEX(EUIs!$E$13:$T$42, MATCH(Scoring!J62,EUIs!$D$13:$D$42,0), MATCH(Scoring!J69,EUIs!$E$12:$T$12,0)),"")</f>
        <v/>
      </c>
      <c r="K70" s="317" t="str">
        <f>IFERROR(INDEX(EUIs!$E$13:$T$42, MATCH(Scoring!K62,EUIs!$D$13:$D$42,0), MATCH(Scoring!K69,EUIs!$E$12:$T$12,0)),"")</f>
        <v/>
      </c>
      <c r="L70" s="317" t="str">
        <f>IFERROR(INDEX(EUIs!$E$13:$T$42, MATCH(Scoring!L62,EUIs!$D$13:$D$42,0), MATCH(Scoring!L69,EUIs!$E$12:$T$12,0)),"")</f>
        <v/>
      </c>
      <c r="M70" s="317" t="str">
        <f>IFERROR(INDEX(EUIs!$E$13:$T$42, MATCH(Scoring!M62,EUIs!$D$13:$D$42,0), MATCH(Scoring!M69,EUIs!$E$12:$T$12,0)),"")</f>
        <v/>
      </c>
      <c r="N70" s="317" t="str">
        <f>IFERROR(INDEX(EUIs!$E$13:$T$42, MATCH(Scoring!N62,EUIs!$D$13:$D$42,0), MATCH(Scoring!N69,EUIs!$E$12:$T$12,0)),"")</f>
        <v/>
      </c>
      <c r="O70" s="317" t="str">
        <f>IFERROR(INDEX(EUIs!$E$13:$T$42, MATCH(Scoring!O62,EUIs!$D$13:$D$42,0), MATCH(Scoring!O69,EUIs!$E$12:$T$12,0)),"")</f>
        <v/>
      </c>
      <c r="P70" s="317" t="str">
        <f>IFERROR(INDEX(EUIs!$E$13:$T$42, MATCH(Scoring!P62,EUIs!$D$13:$D$42,0), MATCH(Scoring!P69,EUIs!$E$12:$T$12,0)),"")</f>
        <v/>
      </c>
      <c r="Q70" s="317" t="str">
        <f>IFERROR(INDEX(EUIs!$E$13:$T$42, MATCH(Scoring!Q62,EUIs!$D$13:$D$42,0), MATCH(Scoring!Q69,EUIs!$E$12:$T$12,0)),"")</f>
        <v/>
      </c>
      <c r="R70" s="317" t="str">
        <f>IFERROR(INDEX(EUIs!$E$13:$T$42, MATCH(Scoring!R62,EUIs!$D$13:$D$42,0), MATCH(Scoring!R69,EUIs!$E$12:$T$12,0)),"")</f>
        <v/>
      </c>
      <c r="S70" s="39"/>
    </row>
    <row r="71" spans="1:19" x14ac:dyDescent="0.25">
      <c r="B71" s="308" t="s">
        <v>341</v>
      </c>
      <c r="C71" s="282">
        <v>4</v>
      </c>
      <c r="D71" s="312" t="str">
        <f>IFERROR(D70*$C$71,"")</f>
        <v/>
      </c>
      <c r="E71" s="312" t="str">
        <f t="shared" ref="E71:R71" si="27">IFERROR(E70*$C$71,"")</f>
        <v/>
      </c>
      <c r="F71" s="312" t="str">
        <f t="shared" si="27"/>
        <v/>
      </c>
      <c r="G71" s="312" t="str">
        <f t="shared" si="27"/>
        <v/>
      </c>
      <c r="H71" s="312" t="str">
        <f t="shared" si="27"/>
        <v/>
      </c>
      <c r="I71" s="312" t="str">
        <f t="shared" si="27"/>
        <v/>
      </c>
      <c r="J71" s="312" t="str">
        <f t="shared" si="27"/>
        <v/>
      </c>
      <c r="K71" s="312" t="str">
        <f t="shared" si="27"/>
        <v/>
      </c>
      <c r="L71" s="312" t="str">
        <f t="shared" si="27"/>
        <v/>
      </c>
      <c r="M71" s="312" t="str">
        <f t="shared" si="27"/>
        <v/>
      </c>
      <c r="N71" s="312" t="str">
        <f t="shared" si="27"/>
        <v/>
      </c>
      <c r="O71" s="312" t="str">
        <f t="shared" si="27"/>
        <v/>
      </c>
      <c r="P71" s="312" t="str">
        <f t="shared" si="27"/>
        <v/>
      </c>
      <c r="Q71" s="312" t="str">
        <f t="shared" si="27"/>
        <v/>
      </c>
      <c r="R71" s="312" t="str">
        <f t="shared" si="27"/>
        <v/>
      </c>
      <c r="S71" s="39"/>
    </row>
    <row r="72" spans="1:19" x14ac:dyDescent="0.25">
      <c r="B72" s="308" t="s">
        <v>342</v>
      </c>
      <c r="C72" s="289">
        <v>0.25</v>
      </c>
      <c r="D72" s="312" t="str">
        <f>IFERROR(D70*$C$72,"")</f>
        <v/>
      </c>
      <c r="E72" s="312" t="str">
        <f t="shared" ref="E72:R72" si="28">IFERROR(E70*$C$72,"")</f>
        <v/>
      </c>
      <c r="F72" s="312" t="str">
        <f t="shared" si="28"/>
        <v/>
      </c>
      <c r="G72" s="312" t="str">
        <f t="shared" si="28"/>
        <v/>
      </c>
      <c r="H72" s="312" t="str">
        <f t="shared" si="28"/>
        <v/>
      </c>
      <c r="I72" s="312" t="str">
        <f t="shared" si="28"/>
        <v/>
      </c>
      <c r="J72" s="312" t="str">
        <f t="shared" si="28"/>
        <v/>
      </c>
      <c r="K72" s="312" t="str">
        <f t="shared" si="28"/>
        <v/>
      </c>
      <c r="L72" s="312" t="str">
        <f t="shared" si="28"/>
        <v/>
      </c>
      <c r="M72" s="312" t="str">
        <f t="shared" si="28"/>
        <v/>
      </c>
      <c r="N72" s="312" t="str">
        <f t="shared" si="28"/>
        <v/>
      </c>
      <c r="O72" s="312" t="str">
        <f t="shared" si="28"/>
        <v/>
      </c>
      <c r="P72" s="312" t="str">
        <f t="shared" si="28"/>
        <v/>
      </c>
      <c r="Q72" s="312" t="str">
        <f t="shared" si="28"/>
        <v/>
      </c>
      <c r="R72" s="312" t="str">
        <f t="shared" si="28"/>
        <v/>
      </c>
      <c r="S72" s="39"/>
    </row>
    <row r="73" spans="1:19" x14ac:dyDescent="0.25">
      <c r="B73" s="308" t="s">
        <v>343</v>
      </c>
      <c r="C73" s="1"/>
      <c r="D73" s="310" t="str">
        <f>IFERROR(MIN(MAX(((D68-D72)/(D71-D72))*4+1,1),5),"")</f>
        <v/>
      </c>
      <c r="E73" s="310" t="str">
        <f t="shared" ref="E73:R73" si="29">IFERROR(MIN(MAX(((E68-E72)/(E71-E72))*4+1,1),5),"")</f>
        <v/>
      </c>
      <c r="F73" s="310" t="str">
        <f t="shared" si="29"/>
        <v/>
      </c>
      <c r="G73" s="310" t="str">
        <f t="shared" si="29"/>
        <v/>
      </c>
      <c r="H73" s="310" t="str">
        <f t="shared" si="29"/>
        <v/>
      </c>
      <c r="I73" s="310" t="str">
        <f t="shared" si="29"/>
        <v/>
      </c>
      <c r="J73" s="310" t="str">
        <f t="shared" si="29"/>
        <v/>
      </c>
      <c r="K73" s="310" t="str">
        <f t="shared" si="29"/>
        <v/>
      </c>
      <c r="L73" s="310" t="str">
        <f t="shared" si="29"/>
        <v/>
      </c>
      <c r="M73" s="310" t="str">
        <f t="shared" si="29"/>
        <v/>
      </c>
      <c r="N73" s="310" t="str">
        <f t="shared" si="29"/>
        <v/>
      </c>
      <c r="O73" s="310" t="str">
        <f t="shared" si="29"/>
        <v/>
      </c>
      <c r="P73" s="310" t="str">
        <f t="shared" si="29"/>
        <v/>
      </c>
      <c r="Q73" s="310" t="str">
        <f t="shared" si="29"/>
        <v/>
      </c>
      <c r="R73" s="310" t="str">
        <f t="shared" si="29"/>
        <v/>
      </c>
      <c r="S73" s="39"/>
    </row>
    <row r="74" spans="1:19" x14ac:dyDescent="0.25">
      <c r="B74" s="314" t="s">
        <v>328</v>
      </c>
      <c r="C74" s="314">
        <f>IF(D33=DropDowns!K3,1,0)</f>
        <v>0</v>
      </c>
      <c r="D74" s="315" t="str">
        <f>IFERROR(D73*$W$9/5,"")</f>
        <v/>
      </c>
      <c r="E74" s="315" t="str">
        <f t="shared" ref="E74:R74" si="30">IFERROR(E73*$W$9/5,"")</f>
        <v/>
      </c>
      <c r="F74" s="315" t="str">
        <f t="shared" si="30"/>
        <v/>
      </c>
      <c r="G74" s="315" t="str">
        <f t="shared" si="30"/>
        <v/>
      </c>
      <c r="H74" s="315" t="str">
        <f t="shared" si="30"/>
        <v/>
      </c>
      <c r="I74" s="315" t="str">
        <f t="shared" si="30"/>
        <v/>
      </c>
      <c r="J74" s="315" t="str">
        <f t="shared" si="30"/>
        <v/>
      </c>
      <c r="K74" s="315" t="str">
        <f t="shared" si="30"/>
        <v/>
      </c>
      <c r="L74" s="315" t="str">
        <f t="shared" si="30"/>
        <v/>
      </c>
      <c r="M74" s="315" t="str">
        <f t="shared" si="30"/>
        <v/>
      </c>
      <c r="N74" s="315" t="str">
        <f t="shared" si="30"/>
        <v/>
      </c>
      <c r="O74" s="315" t="str">
        <f t="shared" si="30"/>
        <v/>
      </c>
      <c r="P74" s="315" t="str">
        <f t="shared" si="30"/>
        <v/>
      </c>
      <c r="Q74" s="315" t="str">
        <f t="shared" si="30"/>
        <v/>
      </c>
      <c r="R74" s="316" t="str">
        <f t="shared" si="30"/>
        <v/>
      </c>
      <c r="S74" s="39"/>
    </row>
    <row r="75" spans="1:19" x14ac:dyDescent="0.25">
      <c r="B75" s="49" t="s">
        <v>344</v>
      </c>
      <c r="C75" s="1"/>
      <c r="D75" s="20"/>
      <c r="E75" s="20"/>
      <c r="F75" s="20"/>
      <c r="G75" s="20"/>
      <c r="H75" s="20"/>
      <c r="I75" s="20"/>
      <c r="J75" s="20"/>
      <c r="K75" s="20"/>
      <c r="L75" s="20"/>
      <c r="M75" s="20"/>
      <c r="N75" s="20"/>
      <c r="O75" s="20"/>
      <c r="P75" s="20"/>
      <c r="Q75" s="20"/>
      <c r="R75" s="20"/>
      <c r="S75" s="39"/>
    </row>
    <row r="76" spans="1:19" x14ac:dyDescent="0.25">
      <c r="A76" s="2">
        <v>22</v>
      </c>
      <c r="B76" s="318" t="str">
        <f>Energy!H20</f>
        <v>ENERGY STAR Score for the building (0 to 100)</v>
      </c>
      <c r="D76" s="20" t="str">
        <f>IF(Energy!J20=0,"",Energy!J20)</f>
        <v/>
      </c>
      <c r="E76" s="20" t="str">
        <f>IF(Energy!K20=0,"",Energy!K20)</f>
        <v/>
      </c>
      <c r="F76" s="20" t="str">
        <f>IF(Energy!L20=0,"",Energy!L20)</f>
        <v/>
      </c>
      <c r="G76" s="20" t="str">
        <f>IF(Energy!M20=0,"",Energy!M20)</f>
        <v/>
      </c>
      <c r="H76" s="20" t="str">
        <f>IF(Energy!N20=0,"",Energy!N20)</f>
        <v/>
      </c>
      <c r="I76" s="20" t="str">
        <f>IF(Energy!O20=0,"",Energy!O20)</f>
        <v/>
      </c>
      <c r="J76" s="20" t="str">
        <f>IF(Energy!P20=0,"",Energy!P20)</f>
        <v/>
      </c>
      <c r="K76" s="20" t="str">
        <f>IF(Energy!Q20=0,"",Energy!Q20)</f>
        <v/>
      </c>
      <c r="L76" s="20" t="str">
        <f>IF(Energy!R20=0,"",Energy!R20)</f>
        <v/>
      </c>
      <c r="M76" s="20" t="str">
        <f>IF(Energy!S20=0,"",Energy!S20)</f>
        <v/>
      </c>
      <c r="N76" s="20" t="str">
        <f>IF(Energy!T20=0,"",Energy!T20)</f>
        <v/>
      </c>
      <c r="O76" s="20" t="str">
        <f>IF(Energy!U20=0,"",Energy!U20)</f>
        <v/>
      </c>
      <c r="P76" s="20" t="str">
        <f>IF(Energy!V20=0,"",Energy!V20)</f>
        <v/>
      </c>
      <c r="Q76" s="20" t="str">
        <f>IF(Energy!W20=0,"",Energy!W20)</f>
        <v/>
      </c>
      <c r="R76" s="20" t="str">
        <f>IF(Energy!X20=0,"",Energy!X20)</f>
        <v/>
      </c>
      <c r="S76" s="39"/>
    </row>
    <row r="77" spans="1:19" x14ac:dyDescent="0.25">
      <c r="B77" s="308" t="s">
        <v>345</v>
      </c>
      <c r="C77" s="291">
        <v>75</v>
      </c>
      <c r="D77" s="312"/>
      <c r="E77" s="312"/>
      <c r="F77" s="312"/>
      <c r="G77" s="312"/>
      <c r="H77" s="312"/>
      <c r="I77" s="312"/>
      <c r="J77" s="312"/>
      <c r="K77" s="312"/>
      <c r="L77" s="312"/>
      <c r="M77" s="312"/>
      <c r="N77" s="312"/>
      <c r="O77" s="312"/>
      <c r="P77" s="312"/>
      <c r="Q77" s="312"/>
      <c r="R77" s="312"/>
      <c r="S77" s="39"/>
    </row>
    <row r="78" spans="1:19" x14ac:dyDescent="0.25">
      <c r="B78" s="308" t="s">
        <v>346</v>
      </c>
      <c r="C78" s="291">
        <v>25</v>
      </c>
      <c r="D78" s="312"/>
      <c r="E78" s="312"/>
      <c r="F78" s="312"/>
      <c r="G78" s="312"/>
      <c r="H78" s="312"/>
      <c r="I78" s="312"/>
      <c r="J78" s="312"/>
      <c r="K78" s="312"/>
      <c r="L78" s="312"/>
      <c r="M78" s="312"/>
      <c r="N78" s="312"/>
      <c r="O78" s="312"/>
      <c r="P78" s="312"/>
      <c r="Q78" s="312"/>
      <c r="R78" s="312"/>
      <c r="S78" s="39"/>
    </row>
    <row r="79" spans="1:19" x14ac:dyDescent="0.25">
      <c r="B79" s="308" t="s">
        <v>347</v>
      </c>
      <c r="D79" s="310" t="str">
        <f>IFERROR(MAX(MIN(5-(D76-$C$78)/($C$77-$C$78)*4,5),1),"")</f>
        <v/>
      </c>
      <c r="E79" s="310" t="str">
        <f t="shared" ref="E79:R79" si="31">IFERROR(MAX(MIN(5-(E76-$C$78)/($C$77-$C$78)*4,5),1),"")</f>
        <v/>
      </c>
      <c r="F79" s="310" t="str">
        <f t="shared" si="31"/>
        <v/>
      </c>
      <c r="G79" s="310" t="str">
        <f t="shared" si="31"/>
        <v/>
      </c>
      <c r="H79" s="310" t="str">
        <f t="shared" si="31"/>
        <v/>
      </c>
      <c r="I79" s="310" t="str">
        <f t="shared" si="31"/>
        <v/>
      </c>
      <c r="J79" s="310" t="str">
        <f t="shared" si="31"/>
        <v/>
      </c>
      <c r="K79" s="310" t="str">
        <f t="shared" si="31"/>
        <v/>
      </c>
      <c r="L79" s="310" t="str">
        <f t="shared" si="31"/>
        <v/>
      </c>
      <c r="M79" s="310" t="str">
        <f t="shared" si="31"/>
        <v/>
      </c>
      <c r="N79" s="310" t="str">
        <f t="shared" si="31"/>
        <v/>
      </c>
      <c r="O79" s="310" t="str">
        <f t="shared" si="31"/>
        <v/>
      </c>
      <c r="P79" s="310" t="str">
        <f t="shared" si="31"/>
        <v/>
      </c>
      <c r="Q79" s="310" t="str">
        <f t="shared" si="31"/>
        <v/>
      </c>
      <c r="R79" s="310" t="str">
        <f t="shared" si="31"/>
        <v/>
      </c>
      <c r="S79" s="39"/>
    </row>
    <row r="80" spans="1:19" x14ac:dyDescent="0.25">
      <c r="B80" s="62" t="s">
        <v>328</v>
      </c>
      <c r="C80" s="62">
        <f>C67</f>
        <v>1</v>
      </c>
      <c r="D80" s="311" t="str">
        <f>IFERROR(D79*$V$9/5,"")</f>
        <v/>
      </c>
      <c r="E80" s="311" t="str">
        <f t="shared" ref="E80:R80" si="32">IFERROR(E79*$V$9/5,"")</f>
        <v/>
      </c>
      <c r="F80" s="311" t="str">
        <f t="shared" si="32"/>
        <v/>
      </c>
      <c r="G80" s="311" t="str">
        <f t="shared" si="32"/>
        <v/>
      </c>
      <c r="H80" s="311" t="str">
        <f t="shared" si="32"/>
        <v/>
      </c>
      <c r="I80" s="311" t="str">
        <f t="shared" si="32"/>
        <v/>
      </c>
      <c r="J80" s="311" t="str">
        <f t="shared" si="32"/>
        <v/>
      </c>
      <c r="K80" s="311" t="str">
        <f t="shared" si="32"/>
        <v/>
      </c>
      <c r="L80" s="311" t="str">
        <f t="shared" si="32"/>
        <v/>
      </c>
      <c r="M80" s="311" t="str">
        <f t="shared" si="32"/>
        <v/>
      </c>
      <c r="N80" s="311" t="str">
        <f t="shared" si="32"/>
        <v/>
      </c>
      <c r="O80" s="311" t="str">
        <f t="shared" si="32"/>
        <v/>
      </c>
      <c r="P80" s="311" t="str">
        <f t="shared" si="32"/>
        <v/>
      </c>
      <c r="Q80" s="311" t="str">
        <f t="shared" si="32"/>
        <v/>
      </c>
      <c r="R80" s="311" t="str">
        <f t="shared" si="32"/>
        <v/>
      </c>
      <c r="S80" s="39"/>
    </row>
    <row r="81" spans="1:27" x14ac:dyDescent="0.25">
      <c r="A81" s="2">
        <v>23</v>
      </c>
      <c r="B81" s="318" t="str">
        <f>Energy!H21</f>
        <v xml:space="preserve">Annual Energy Cost for the building </v>
      </c>
      <c r="D81" s="149" t="str">
        <f>IF(Energy!J21=0,"",Energy!J21)</f>
        <v/>
      </c>
      <c r="E81" s="149" t="str">
        <f>IF(Energy!K21=0,"",Energy!K21)</f>
        <v/>
      </c>
      <c r="F81" s="149" t="str">
        <f>IF(Energy!L21=0,"",Energy!L21)</f>
        <v/>
      </c>
      <c r="G81" s="149" t="str">
        <f>IF(Energy!M21=0,"",Energy!M21)</f>
        <v/>
      </c>
      <c r="H81" s="149" t="str">
        <f>IF(Energy!N21=0,"",Energy!N21)</f>
        <v/>
      </c>
      <c r="I81" s="149" t="str">
        <f>IF(Energy!O21=0,"",Energy!O21)</f>
        <v/>
      </c>
      <c r="J81" s="149" t="str">
        <f>IF(Energy!P21=0,"",Energy!P21)</f>
        <v/>
      </c>
      <c r="K81" s="149" t="str">
        <f>IF(Energy!Q21=0,"",Energy!Q21)</f>
        <v/>
      </c>
      <c r="L81" s="149" t="str">
        <f>IF(Energy!R21=0,"",Energy!R21)</f>
        <v/>
      </c>
      <c r="M81" s="149" t="str">
        <f>IF(Energy!S21=0,"",Energy!S21)</f>
        <v/>
      </c>
      <c r="N81" s="149" t="str">
        <f>IF(Energy!T21=0,"",Energy!T21)</f>
        <v/>
      </c>
      <c r="O81" s="149" t="str">
        <f>IF(Energy!U21=0,"",Energy!U21)</f>
        <v/>
      </c>
      <c r="P81" s="149" t="str">
        <f>IF(Energy!V21=0,"",Energy!V21)</f>
        <v/>
      </c>
      <c r="Q81" s="149" t="str">
        <f>IF(Energy!W21=0,"",Energy!W21)</f>
        <v/>
      </c>
      <c r="R81" s="149" t="str">
        <f>IF(Energy!X21=0,"",Energy!X21)</f>
        <v/>
      </c>
      <c r="S81" s="39"/>
    </row>
    <row r="82" spans="1:27" x14ac:dyDescent="0.25">
      <c r="B82" s="308" t="s">
        <v>331</v>
      </c>
      <c r="D82" s="309" t="str">
        <f>IFERROR(MEDIAN($D$81:$R$81),"")</f>
        <v/>
      </c>
      <c r="E82" s="309" t="str">
        <f t="shared" ref="E82:R82" si="33">IFERROR(MEDIAN($D$81:$R$81),"")</f>
        <v/>
      </c>
      <c r="F82" s="309" t="str">
        <f t="shared" si="33"/>
        <v/>
      </c>
      <c r="G82" s="309" t="str">
        <f t="shared" si="33"/>
        <v/>
      </c>
      <c r="H82" s="309" t="str">
        <f t="shared" si="33"/>
        <v/>
      </c>
      <c r="I82" s="309" t="str">
        <f t="shared" si="33"/>
        <v/>
      </c>
      <c r="J82" s="309" t="str">
        <f t="shared" si="33"/>
        <v/>
      </c>
      <c r="K82" s="309" t="str">
        <f t="shared" si="33"/>
        <v/>
      </c>
      <c r="L82" s="309" t="str">
        <f t="shared" si="33"/>
        <v/>
      </c>
      <c r="M82" s="309" t="str">
        <f t="shared" si="33"/>
        <v/>
      </c>
      <c r="N82" s="309" t="str">
        <f t="shared" si="33"/>
        <v/>
      </c>
      <c r="O82" s="309" t="str">
        <f t="shared" si="33"/>
        <v/>
      </c>
      <c r="P82" s="309" t="str">
        <f t="shared" si="33"/>
        <v/>
      </c>
      <c r="Q82" s="309" t="str">
        <f t="shared" si="33"/>
        <v/>
      </c>
      <c r="R82" s="309" t="str">
        <f t="shared" si="33"/>
        <v/>
      </c>
      <c r="S82" s="39"/>
    </row>
    <row r="83" spans="1:27" x14ac:dyDescent="0.25">
      <c r="B83" s="308" t="s">
        <v>332</v>
      </c>
      <c r="C83" s="282">
        <v>5</v>
      </c>
      <c r="D83" s="309" t="str">
        <f>IFERROR(D82*$C$57,"")</f>
        <v/>
      </c>
      <c r="E83" s="309" t="str">
        <f t="shared" ref="E83:R83" si="34">IFERROR(E82*$C$57,"")</f>
        <v/>
      </c>
      <c r="F83" s="309" t="str">
        <f t="shared" si="34"/>
        <v/>
      </c>
      <c r="G83" s="309" t="str">
        <f t="shared" si="34"/>
        <v/>
      </c>
      <c r="H83" s="309" t="str">
        <f t="shared" si="34"/>
        <v/>
      </c>
      <c r="I83" s="309" t="str">
        <f t="shared" si="34"/>
        <v/>
      </c>
      <c r="J83" s="309" t="str">
        <f t="shared" si="34"/>
        <v/>
      </c>
      <c r="K83" s="309" t="str">
        <f t="shared" si="34"/>
        <v/>
      </c>
      <c r="L83" s="309" t="str">
        <f t="shared" si="34"/>
        <v/>
      </c>
      <c r="M83" s="309" t="str">
        <f t="shared" si="34"/>
        <v/>
      </c>
      <c r="N83" s="309" t="str">
        <f t="shared" si="34"/>
        <v/>
      </c>
      <c r="O83" s="309" t="str">
        <f t="shared" si="34"/>
        <v/>
      </c>
      <c r="P83" s="309" t="str">
        <f t="shared" si="34"/>
        <v/>
      </c>
      <c r="Q83" s="309" t="str">
        <f t="shared" si="34"/>
        <v/>
      </c>
      <c r="R83" s="309" t="str">
        <f t="shared" si="34"/>
        <v/>
      </c>
      <c r="S83" s="39"/>
    </row>
    <row r="84" spans="1:27" x14ac:dyDescent="0.25">
      <c r="B84" s="308" t="s">
        <v>333</v>
      </c>
      <c r="C84" s="282">
        <v>0.2</v>
      </c>
      <c r="D84" s="309" t="str">
        <f>IFERROR(D82*$C$58,"")</f>
        <v/>
      </c>
      <c r="E84" s="309" t="str">
        <f t="shared" ref="E84:R84" si="35">IFERROR(E82*$C$58,"")</f>
        <v/>
      </c>
      <c r="F84" s="309" t="str">
        <f t="shared" si="35"/>
        <v/>
      </c>
      <c r="G84" s="309" t="str">
        <f t="shared" si="35"/>
        <v/>
      </c>
      <c r="H84" s="309" t="str">
        <f t="shared" si="35"/>
        <v/>
      </c>
      <c r="I84" s="309" t="str">
        <f t="shared" si="35"/>
        <v/>
      </c>
      <c r="J84" s="309" t="str">
        <f t="shared" si="35"/>
        <v/>
      </c>
      <c r="K84" s="309" t="str">
        <f t="shared" si="35"/>
        <v/>
      </c>
      <c r="L84" s="309" t="str">
        <f t="shared" si="35"/>
        <v/>
      </c>
      <c r="M84" s="309" t="str">
        <f t="shared" si="35"/>
        <v/>
      </c>
      <c r="N84" s="309" t="str">
        <f t="shared" si="35"/>
        <v/>
      </c>
      <c r="O84" s="309" t="str">
        <f t="shared" si="35"/>
        <v/>
      </c>
      <c r="P84" s="309" t="str">
        <f t="shared" si="35"/>
        <v/>
      </c>
      <c r="Q84" s="309" t="str">
        <f t="shared" si="35"/>
        <v/>
      </c>
      <c r="R84" s="309" t="str">
        <f t="shared" si="35"/>
        <v/>
      </c>
      <c r="S84" s="39"/>
    </row>
    <row r="85" spans="1:27" x14ac:dyDescent="0.25">
      <c r="B85" s="308" t="s">
        <v>334</v>
      </c>
      <c r="D85" s="310" t="str">
        <f>IFERROR(MIN(MAX(((D81-D84)/(D83-D84))*4+1,1),5),"")</f>
        <v/>
      </c>
      <c r="E85" s="310" t="str">
        <f t="shared" ref="E85:R85" si="36">IFERROR(MIN(MAX(((E81-E84)/(E83-E84))*4+1,1),5),"")</f>
        <v/>
      </c>
      <c r="F85" s="310" t="str">
        <f t="shared" si="36"/>
        <v/>
      </c>
      <c r="G85" s="310" t="str">
        <f t="shared" si="36"/>
        <v/>
      </c>
      <c r="H85" s="310" t="str">
        <f t="shared" si="36"/>
        <v/>
      </c>
      <c r="I85" s="310" t="str">
        <f t="shared" si="36"/>
        <v/>
      </c>
      <c r="J85" s="310" t="str">
        <f t="shared" si="36"/>
        <v/>
      </c>
      <c r="K85" s="310" t="str">
        <f t="shared" si="36"/>
        <v/>
      </c>
      <c r="L85" s="310" t="str">
        <f t="shared" si="36"/>
        <v/>
      </c>
      <c r="M85" s="310" t="str">
        <f t="shared" si="36"/>
        <v/>
      </c>
      <c r="N85" s="310" t="str">
        <f t="shared" si="36"/>
        <v/>
      </c>
      <c r="O85" s="310" t="str">
        <f t="shared" si="36"/>
        <v/>
      </c>
      <c r="P85" s="310" t="str">
        <f t="shared" si="36"/>
        <v/>
      </c>
      <c r="Q85" s="310" t="str">
        <f t="shared" si="36"/>
        <v/>
      </c>
      <c r="R85" s="310" t="str">
        <f t="shared" si="36"/>
        <v/>
      </c>
      <c r="S85" s="39"/>
    </row>
    <row r="86" spans="1:27" x14ac:dyDescent="0.25">
      <c r="B86" s="62" t="s">
        <v>328</v>
      </c>
      <c r="C86" s="62">
        <f>C60</f>
        <v>0</v>
      </c>
      <c r="D86" s="311" t="str">
        <f>IFERROR(D85*$U$9/5,"")</f>
        <v/>
      </c>
      <c r="E86" s="311" t="str">
        <f t="shared" ref="E86:R86" si="37">IFERROR(E85*$U$9/5,"")</f>
        <v/>
      </c>
      <c r="F86" s="311" t="str">
        <f t="shared" si="37"/>
        <v/>
      </c>
      <c r="G86" s="311" t="str">
        <f t="shared" si="37"/>
        <v/>
      </c>
      <c r="H86" s="311" t="str">
        <f t="shared" si="37"/>
        <v/>
      </c>
      <c r="I86" s="311" t="str">
        <f t="shared" si="37"/>
        <v/>
      </c>
      <c r="J86" s="311" t="str">
        <f t="shared" si="37"/>
        <v/>
      </c>
      <c r="K86" s="311" t="str">
        <f t="shared" si="37"/>
        <v/>
      </c>
      <c r="L86" s="311" t="str">
        <f t="shared" si="37"/>
        <v/>
      </c>
      <c r="M86" s="311" t="str">
        <f t="shared" si="37"/>
        <v/>
      </c>
      <c r="N86" s="311" t="str">
        <f t="shared" si="37"/>
        <v/>
      </c>
      <c r="O86" s="311" t="str">
        <f t="shared" si="37"/>
        <v/>
      </c>
      <c r="P86" s="311" t="str">
        <f t="shared" si="37"/>
        <v/>
      </c>
      <c r="Q86" s="311" t="str">
        <f t="shared" si="37"/>
        <v/>
      </c>
      <c r="R86" s="311" t="str">
        <f t="shared" si="37"/>
        <v/>
      </c>
      <c r="S86" s="39"/>
    </row>
    <row r="87" spans="1:27" x14ac:dyDescent="0.25">
      <c r="A87" s="2">
        <v>24</v>
      </c>
      <c r="B87" s="318" t="str">
        <f>Energy!H22</f>
        <v xml:space="preserve">Total GHG Emissions Intensity for the building (kgCO2e/m2) </v>
      </c>
      <c r="D87" s="37" t="str">
        <f>IF(Energy!J22=0,"",Energy!J22)</f>
        <v/>
      </c>
      <c r="E87" s="37" t="str">
        <f>IF(Energy!K22=0,"",Energy!K22)</f>
        <v/>
      </c>
      <c r="F87" s="37" t="str">
        <f>IF(Energy!L22=0,"",Energy!L22)</f>
        <v/>
      </c>
      <c r="G87" s="37" t="str">
        <f>IF(Energy!M22=0,"",Energy!M22)</f>
        <v/>
      </c>
      <c r="H87" s="37" t="str">
        <f>IF(Energy!N22=0,"",Energy!N22)</f>
        <v/>
      </c>
      <c r="I87" s="37" t="str">
        <f>IF(Energy!O22=0,"",Energy!O22)</f>
        <v/>
      </c>
      <c r="J87" s="37" t="str">
        <f>IF(Energy!P22=0,"",Energy!P22)</f>
        <v/>
      </c>
      <c r="K87" s="37" t="str">
        <f>IF(Energy!Q22=0,"",Energy!Q22)</f>
        <v/>
      </c>
      <c r="L87" s="37" t="str">
        <f>IF(Energy!R22=0,"",Energy!R22)</f>
        <v/>
      </c>
      <c r="M87" s="37" t="str">
        <f>IF(Energy!S22=0,"",Energy!S22)</f>
        <v/>
      </c>
      <c r="N87" s="37" t="str">
        <f>IF(Energy!T22=0,"",Energy!T22)</f>
        <v/>
      </c>
      <c r="O87" s="37" t="str">
        <f>IF(Energy!U22=0,"",Energy!U22)</f>
        <v/>
      </c>
      <c r="P87" s="37" t="str">
        <f>IF(Energy!V22=0,"",Energy!V22)</f>
        <v/>
      </c>
      <c r="Q87" s="37" t="str">
        <f>IF(Energy!W22=0,"",Energy!W22)</f>
        <v/>
      </c>
      <c r="R87" s="37" t="str">
        <f>IF(Energy!X22=0,"",Energy!X22)</f>
        <v/>
      </c>
      <c r="S87" s="43"/>
      <c r="T87" s="44"/>
      <c r="U87" s="44"/>
      <c r="V87" s="44"/>
      <c r="W87" s="44"/>
      <c r="X87" s="44"/>
      <c r="Y87" s="44"/>
      <c r="Z87" s="44"/>
      <c r="AA87" s="44"/>
    </row>
    <row r="88" spans="1:27" x14ac:dyDescent="0.25">
      <c r="B88" s="308" t="s">
        <v>343</v>
      </c>
      <c r="D88" s="310" t="str">
        <f>IFERROR(MIN(MAX(((D87-D72)/(D71-D72))*4+1,1),5),"")</f>
        <v/>
      </c>
      <c r="E88" s="310" t="str">
        <f t="shared" ref="E88:R88" si="38">IFERROR(MIN(MAX(((E87-E72)/(E71-E72))*4+1,1),5),"")</f>
        <v/>
      </c>
      <c r="F88" s="310" t="str">
        <f t="shared" si="38"/>
        <v/>
      </c>
      <c r="G88" s="310" t="str">
        <f t="shared" si="38"/>
        <v/>
      </c>
      <c r="H88" s="310" t="str">
        <f t="shared" si="38"/>
        <v/>
      </c>
      <c r="I88" s="310" t="str">
        <f t="shared" si="38"/>
        <v/>
      </c>
      <c r="J88" s="310" t="str">
        <f t="shared" si="38"/>
        <v/>
      </c>
      <c r="K88" s="310" t="str">
        <f t="shared" si="38"/>
        <v/>
      </c>
      <c r="L88" s="310" t="str">
        <f t="shared" si="38"/>
        <v/>
      </c>
      <c r="M88" s="310" t="str">
        <f t="shared" si="38"/>
        <v/>
      </c>
      <c r="N88" s="310" t="str">
        <f t="shared" si="38"/>
        <v/>
      </c>
      <c r="O88" s="310" t="str">
        <f t="shared" si="38"/>
        <v/>
      </c>
      <c r="P88" s="310" t="str">
        <f t="shared" si="38"/>
        <v/>
      </c>
      <c r="Q88" s="310" t="str">
        <f t="shared" si="38"/>
        <v/>
      </c>
      <c r="R88" s="310" t="str">
        <f t="shared" si="38"/>
        <v/>
      </c>
      <c r="S88" s="43"/>
      <c r="T88" s="44"/>
      <c r="U88" s="44"/>
      <c r="V88" s="44"/>
      <c r="W88" s="44"/>
      <c r="X88" s="44"/>
      <c r="Y88" s="44"/>
      <c r="Z88" s="44"/>
      <c r="AA88" s="44"/>
    </row>
    <row r="89" spans="1:27" x14ac:dyDescent="0.25">
      <c r="B89" s="62" t="s">
        <v>328</v>
      </c>
      <c r="C89" s="62">
        <f>C74</f>
        <v>0</v>
      </c>
      <c r="D89" s="311" t="str">
        <f>IFERROR(D88*$W$9/5,"")</f>
        <v/>
      </c>
      <c r="E89" s="311" t="str">
        <f t="shared" ref="E89:R89" si="39">IFERROR(E88*$W$9/5,"")</f>
        <v/>
      </c>
      <c r="F89" s="311" t="str">
        <f t="shared" si="39"/>
        <v/>
      </c>
      <c r="G89" s="311" t="str">
        <f t="shared" si="39"/>
        <v/>
      </c>
      <c r="H89" s="311" t="str">
        <f t="shared" si="39"/>
        <v/>
      </c>
      <c r="I89" s="311" t="str">
        <f t="shared" si="39"/>
        <v/>
      </c>
      <c r="J89" s="311" t="str">
        <f t="shared" si="39"/>
        <v/>
      </c>
      <c r="K89" s="311" t="str">
        <f t="shared" si="39"/>
        <v/>
      </c>
      <c r="L89" s="311" t="str">
        <f t="shared" si="39"/>
        <v/>
      </c>
      <c r="M89" s="311" t="str">
        <f t="shared" si="39"/>
        <v/>
      </c>
      <c r="N89" s="311" t="str">
        <f t="shared" si="39"/>
        <v/>
      </c>
      <c r="O89" s="311" t="str">
        <f t="shared" si="39"/>
        <v/>
      </c>
      <c r="P89" s="311" t="str">
        <f t="shared" si="39"/>
        <v/>
      </c>
      <c r="Q89" s="311" t="str">
        <f t="shared" si="39"/>
        <v/>
      </c>
      <c r="R89" s="311" t="str">
        <f t="shared" si="39"/>
        <v/>
      </c>
      <c r="S89" s="39"/>
    </row>
    <row r="90" spans="1:27" x14ac:dyDescent="0.25">
      <c r="S90" s="39"/>
    </row>
    <row r="91" spans="1:27" x14ac:dyDescent="0.25">
      <c r="B91" s="1" t="s">
        <v>348</v>
      </c>
      <c r="D91" s="5" t="str">
        <f>Energy!D4</f>
        <v>Manual entry or RETScreen</v>
      </c>
      <c r="S91" s="39"/>
    </row>
    <row r="92" spans="1:27" x14ac:dyDescent="0.25">
      <c r="B92" s="62" t="s">
        <v>349</v>
      </c>
      <c r="C92" s="338">
        <f>V9</f>
        <v>100</v>
      </c>
      <c r="D92" s="63" t="str">
        <f>IF($D$91=DropDowns!$Q$3,VLOOKUP(1,$C$60:$R$74,D93,FALSE),IF($D$91=DropDowns!$Q$4,VLOOKUP(1,$C$80:$R$89,D93,FALSE),""))</f>
        <v/>
      </c>
      <c r="E92" s="63" t="str">
        <f>IF($D$91=DropDowns!$Q$3,VLOOKUP(1,$C$60:$R$74,E93,FALSE),IF($D$91=DropDowns!$Q$4,VLOOKUP(1,$C$80:$R$89,E93,FALSE),""))</f>
        <v/>
      </c>
      <c r="F92" s="63" t="str">
        <f>IF($D$91=DropDowns!$Q$3,VLOOKUP(1,$C$60:$R$74,F93,FALSE),IF($D$91=DropDowns!$Q$4,VLOOKUP(1,$C$80:$R$89,F93,FALSE),""))</f>
        <v/>
      </c>
      <c r="G92" s="63" t="str">
        <f>IF($D$91=DropDowns!$Q$3,VLOOKUP(1,$C$60:$R$74,G93,FALSE),IF($D$91=DropDowns!$Q$4,VLOOKUP(1,$C$80:$R$89,G93,FALSE),""))</f>
        <v/>
      </c>
      <c r="H92" s="63" t="str">
        <f>IF($D$91=DropDowns!$Q$3,VLOOKUP(1,$C$60:$R$74,H93,FALSE),IF($D$91=DropDowns!$Q$4,VLOOKUP(1,$C$80:$R$89,H93,FALSE),""))</f>
        <v/>
      </c>
      <c r="I92" s="63" t="str">
        <f>IF($D$91=DropDowns!$Q$3,VLOOKUP(1,$C$60:$R$74,I93,FALSE),IF($D$91=DropDowns!$Q$4,VLOOKUP(1,$C$80:$R$89,I93,FALSE),""))</f>
        <v/>
      </c>
      <c r="J92" s="63" t="str">
        <f>IF($D$91=DropDowns!$Q$3,VLOOKUP(1,$C$60:$R$74,J93,FALSE),IF($D$91=DropDowns!$Q$4,VLOOKUP(1,$C$80:$R$89,J93,FALSE),""))</f>
        <v/>
      </c>
      <c r="K92" s="63" t="str">
        <f>IF($D$91=DropDowns!$Q$3,VLOOKUP(1,$C$60:$R$74,K93,FALSE),IF($D$91=DropDowns!$Q$4,VLOOKUP(1,$C$80:$R$89,K93,FALSE),""))</f>
        <v/>
      </c>
      <c r="L92" s="63" t="str">
        <f>IF($D$91=DropDowns!$Q$3,VLOOKUP(1,$C$60:$R$74,L93,FALSE),IF($D$91=DropDowns!$Q$4,VLOOKUP(1,$C$80:$R$89,L93,FALSE),""))</f>
        <v/>
      </c>
      <c r="M92" s="63" t="str">
        <f>IF($D$91=DropDowns!$Q$3,VLOOKUP(1,$C$60:$R$74,M93,FALSE),IF($D$91=DropDowns!$Q$4,VLOOKUP(1,$C$80:$R$89,M93,FALSE),""))</f>
        <v/>
      </c>
      <c r="N92" s="63" t="str">
        <f>IF($D$91=DropDowns!$Q$3,VLOOKUP(1,$C$60:$R$74,N93,FALSE),IF($D$91=DropDowns!$Q$4,VLOOKUP(1,$C$80:$R$89,N93,FALSE),""))</f>
        <v/>
      </c>
      <c r="O92" s="63" t="str">
        <f>IF($D$91=DropDowns!$Q$3,VLOOKUP(1,$C$60:$R$74,O93,FALSE),IF($D$91=DropDowns!$Q$4,VLOOKUP(1,$C$80:$R$89,O93,FALSE),""))</f>
        <v/>
      </c>
      <c r="P92" s="63" t="str">
        <f>IF($D$91=DropDowns!$Q$3,VLOOKUP(1,$C$60:$R$74,P93,FALSE),IF($D$91=DropDowns!$Q$4,VLOOKUP(1,$C$80:$R$89,P93,FALSE),""))</f>
        <v/>
      </c>
      <c r="Q92" s="63" t="str">
        <f>IF($D$91=DropDowns!$Q$3,VLOOKUP(1,$C$60:$R$74,Q93,FALSE),IF($D$91=DropDowns!$Q$4,VLOOKUP(1,$C$80:$R$89,Q93,FALSE),""))</f>
        <v/>
      </c>
      <c r="R92" s="63" t="str">
        <f>IF($D$91=DropDowns!$Q$3,VLOOKUP(1,$C$60:$R$74,R93,FALSE),IF($D$91=DropDowns!$Q$4,VLOOKUP(1,$C$80:$R$89,R93,FALSE),""))</f>
        <v/>
      </c>
      <c r="S92" s="39"/>
    </row>
    <row r="93" spans="1:27" x14ac:dyDescent="0.25">
      <c r="B93" s="1" t="s">
        <v>350</v>
      </c>
      <c r="C93" s="1">
        <v>1</v>
      </c>
      <c r="D93">
        <f>C93+1</f>
        <v>2</v>
      </c>
      <c r="E93">
        <f t="shared" ref="E93:R93" si="40">D93+1</f>
        <v>3</v>
      </c>
      <c r="F93">
        <f t="shared" si="40"/>
        <v>4</v>
      </c>
      <c r="G93">
        <f t="shared" si="40"/>
        <v>5</v>
      </c>
      <c r="H93">
        <f t="shared" si="40"/>
        <v>6</v>
      </c>
      <c r="I93">
        <f t="shared" si="40"/>
        <v>7</v>
      </c>
      <c r="J93">
        <f t="shared" si="40"/>
        <v>8</v>
      </c>
      <c r="K93">
        <f t="shared" si="40"/>
        <v>9</v>
      </c>
      <c r="L93">
        <f t="shared" si="40"/>
        <v>10</v>
      </c>
      <c r="M93">
        <f t="shared" si="40"/>
        <v>11</v>
      </c>
      <c r="N93">
        <f t="shared" si="40"/>
        <v>12</v>
      </c>
      <c r="O93">
        <f t="shared" si="40"/>
        <v>13</v>
      </c>
      <c r="P93">
        <f t="shared" si="40"/>
        <v>14</v>
      </c>
      <c r="Q93">
        <f t="shared" si="40"/>
        <v>15</v>
      </c>
      <c r="R93">
        <f t="shared" si="40"/>
        <v>16</v>
      </c>
      <c r="S93" s="39"/>
    </row>
    <row r="94" spans="1:27" s="36" customFormat="1" ht="4.5" customHeight="1" x14ac:dyDescent="0.25">
      <c r="A94" s="34"/>
      <c r="B94" s="35"/>
      <c r="C94" s="35"/>
      <c r="S94" s="42"/>
    </row>
    <row r="95" spans="1:27" x14ac:dyDescent="0.25">
      <c r="B95" s="1"/>
      <c r="C95" s="1"/>
      <c r="S95" s="39"/>
    </row>
    <row r="96" spans="1:27" x14ac:dyDescent="0.25">
      <c r="B96" s="3" t="s">
        <v>351</v>
      </c>
      <c r="C96" s="3"/>
      <c r="D96" s="134" t="str">
        <f t="shared" ref="D96:R96" si="41">D12</f>
        <v/>
      </c>
      <c r="E96" s="134" t="str">
        <f t="shared" si="41"/>
        <v/>
      </c>
      <c r="F96" s="134" t="str">
        <f t="shared" si="41"/>
        <v/>
      </c>
      <c r="G96" s="134" t="str">
        <f t="shared" si="41"/>
        <v/>
      </c>
      <c r="H96" s="134" t="str">
        <f t="shared" si="41"/>
        <v/>
      </c>
      <c r="I96" s="134" t="str">
        <f t="shared" si="41"/>
        <v/>
      </c>
      <c r="J96" s="134" t="str">
        <f t="shared" si="41"/>
        <v/>
      </c>
      <c r="K96" s="134" t="str">
        <f t="shared" si="41"/>
        <v/>
      </c>
      <c r="L96" s="134" t="str">
        <f t="shared" si="41"/>
        <v/>
      </c>
      <c r="M96" s="134" t="str">
        <f t="shared" si="41"/>
        <v/>
      </c>
      <c r="N96" s="134" t="str">
        <f t="shared" si="41"/>
        <v/>
      </c>
      <c r="O96" s="134" t="str">
        <f t="shared" si="41"/>
        <v/>
      </c>
      <c r="P96" s="134" t="str">
        <f t="shared" si="41"/>
        <v/>
      </c>
      <c r="Q96" s="134" t="str">
        <f t="shared" si="41"/>
        <v/>
      </c>
      <c r="R96" s="134" t="str">
        <f t="shared" si="41"/>
        <v/>
      </c>
      <c r="S96" s="39"/>
    </row>
    <row r="97" spans="1:19" x14ac:dyDescent="0.25">
      <c r="B97" s="1" t="s">
        <v>352</v>
      </c>
      <c r="C97" s="1"/>
      <c r="D97" s="44">
        <f t="shared" ref="D97:R97" si="42">SUM(D15,D17,D19,D21,D23,D26,D28,D30,D37,D39,D41,D43,D45,D47,D49,D51,D92,D32)</f>
        <v>0</v>
      </c>
      <c r="E97" s="44">
        <f t="shared" si="42"/>
        <v>0</v>
      </c>
      <c r="F97" s="44">
        <f t="shared" si="42"/>
        <v>0</v>
      </c>
      <c r="G97" s="44">
        <f t="shared" si="42"/>
        <v>0</v>
      </c>
      <c r="H97" s="44">
        <f t="shared" si="42"/>
        <v>0</v>
      </c>
      <c r="I97" s="44">
        <f t="shared" si="42"/>
        <v>0</v>
      </c>
      <c r="J97" s="44">
        <f t="shared" si="42"/>
        <v>0</v>
      </c>
      <c r="K97" s="44">
        <f t="shared" si="42"/>
        <v>0</v>
      </c>
      <c r="L97" s="44">
        <f t="shared" si="42"/>
        <v>0</v>
      </c>
      <c r="M97" s="44">
        <f t="shared" si="42"/>
        <v>0</v>
      </c>
      <c r="N97" s="44">
        <f t="shared" si="42"/>
        <v>0</v>
      </c>
      <c r="O97" s="44">
        <f t="shared" si="42"/>
        <v>0</v>
      </c>
      <c r="P97" s="44">
        <f t="shared" si="42"/>
        <v>0</v>
      </c>
      <c r="Q97" s="44">
        <f t="shared" si="42"/>
        <v>0</v>
      </c>
      <c r="R97" s="44">
        <f t="shared" si="42"/>
        <v>0</v>
      </c>
      <c r="S97" s="39"/>
    </row>
    <row r="98" spans="1:19" x14ac:dyDescent="0.25">
      <c r="B98" s="1" t="s">
        <v>353</v>
      </c>
      <c r="C98" s="1"/>
      <c r="D98" s="292">
        <f t="shared" ref="D98:G98" si="43">COUNTIF(D15:D51,"&gt;0")+IF(ISNUMBER(D92),1,0)</f>
        <v>0</v>
      </c>
      <c r="E98" s="292">
        <f t="shared" si="43"/>
        <v>0</v>
      </c>
      <c r="F98" s="292">
        <f t="shared" si="43"/>
        <v>0</v>
      </c>
      <c r="G98" s="292">
        <f t="shared" si="43"/>
        <v>0</v>
      </c>
      <c r="H98" s="292">
        <f>COUNTIF(H15:H51,"&gt;0")+IF(ISNUMBER(H92),1,0)</f>
        <v>0</v>
      </c>
      <c r="I98" s="292">
        <f t="shared" ref="I98:R98" si="44">COUNTIF(I15:I51,"&gt;0")+IF(ISNUMBER(I92),1,0)</f>
        <v>0</v>
      </c>
      <c r="J98" s="292">
        <f t="shared" si="44"/>
        <v>0</v>
      </c>
      <c r="K98" s="292">
        <f t="shared" si="44"/>
        <v>0</v>
      </c>
      <c r="L98" s="292">
        <f t="shared" si="44"/>
        <v>0</v>
      </c>
      <c r="M98" s="292">
        <f t="shared" si="44"/>
        <v>0</v>
      </c>
      <c r="N98" s="292">
        <f t="shared" si="44"/>
        <v>0</v>
      </c>
      <c r="O98" s="292">
        <f t="shared" si="44"/>
        <v>0</v>
      </c>
      <c r="P98" s="292">
        <f t="shared" si="44"/>
        <v>0</v>
      </c>
      <c r="Q98" s="292">
        <f t="shared" si="44"/>
        <v>0</v>
      </c>
      <c r="R98" s="292">
        <f t="shared" si="44"/>
        <v>0</v>
      </c>
      <c r="S98" s="39"/>
    </row>
    <row r="99" spans="1:19" x14ac:dyDescent="0.25">
      <c r="B99" s="1" t="s">
        <v>354</v>
      </c>
      <c r="C99" s="1"/>
      <c r="D99" s="319">
        <f t="shared" ref="D99:F99" si="45">SUMIF(D15:D51,"&gt;0",$C$15:$C$51)+IF(ISNUMBER(D92),$C$92,0)</f>
        <v>0</v>
      </c>
      <c r="E99" s="319">
        <f t="shared" si="45"/>
        <v>0</v>
      </c>
      <c r="F99" s="319">
        <f t="shared" si="45"/>
        <v>0</v>
      </c>
      <c r="G99" s="319">
        <f t="shared" ref="G99:R99" si="46">SUMIF(G15:G51,"&gt;0",$C$15:$C$51)+IF(ISNUMBER(G92),$C$92,0)</f>
        <v>0</v>
      </c>
      <c r="H99" s="319">
        <f t="shared" si="46"/>
        <v>0</v>
      </c>
      <c r="I99" s="319">
        <f t="shared" si="46"/>
        <v>0</v>
      </c>
      <c r="J99" s="319">
        <f t="shared" si="46"/>
        <v>0</v>
      </c>
      <c r="K99" s="319">
        <f t="shared" si="46"/>
        <v>0</v>
      </c>
      <c r="L99" s="319">
        <f t="shared" si="46"/>
        <v>0</v>
      </c>
      <c r="M99" s="319">
        <f t="shared" si="46"/>
        <v>0</v>
      </c>
      <c r="N99" s="319">
        <f t="shared" si="46"/>
        <v>0</v>
      </c>
      <c r="O99" s="319">
        <f t="shared" si="46"/>
        <v>0</v>
      </c>
      <c r="P99" s="319">
        <f t="shared" si="46"/>
        <v>0</v>
      </c>
      <c r="Q99" s="319">
        <f t="shared" si="46"/>
        <v>0</v>
      </c>
      <c r="R99" s="319">
        <f t="shared" si="46"/>
        <v>0</v>
      </c>
      <c r="S99" s="39"/>
    </row>
    <row r="100" spans="1:19" x14ac:dyDescent="0.25">
      <c r="B100" s="1" t="s">
        <v>355</v>
      </c>
      <c r="C100" s="1"/>
      <c r="D100" s="44" t="str">
        <f>IFERROR((D97/D99)*10,"")</f>
        <v/>
      </c>
      <c r="E100" s="44" t="str">
        <f t="shared" ref="E100:R100" si="47">IFERROR((E97/E99)*10,"")</f>
        <v/>
      </c>
      <c r="F100" s="44" t="str">
        <f t="shared" si="47"/>
        <v/>
      </c>
      <c r="G100" s="44" t="str">
        <f t="shared" si="47"/>
        <v/>
      </c>
      <c r="H100" s="44" t="str">
        <f t="shared" si="47"/>
        <v/>
      </c>
      <c r="I100" s="44" t="str">
        <f t="shared" si="47"/>
        <v/>
      </c>
      <c r="J100" s="44" t="str">
        <f t="shared" si="47"/>
        <v/>
      </c>
      <c r="K100" s="44" t="str">
        <f t="shared" si="47"/>
        <v/>
      </c>
      <c r="L100" s="44" t="str">
        <f t="shared" si="47"/>
        <v/>
      </c>
      <c r="M100" s="44" t="str">
        <f t="shared" si="47"/>
        <v/>
      </c>
      <c r="N100" s="44" t="str">
        <f t="shared" si="47"/>
        <v/>
      </c>
      <c r="O100" s="44" t="str">
        <f t="shared" si="47"/>
        <v/>
      </c>
      <c r="P100" s="44" t="str">
        <f t="shared" si="47"/>
        <v/>
      </c>
      <c r="Q100" s="44" t="str">
        <f t="shared" si="47"/>
        <v/>
      </c>
      <c r="R100" s="44" t="str">
        <f t="shared" si="47"/>
        <v/>
      </c>
      <c r="S100" s="39"/>
    </row>
    <row r="101" spans="1:19" x14ac:dyDescent="0.25">
      <c r="B101" s="1"/>
      <c r="C101" s="1"/>
      <c r="S101" s="39"/>
    </row>
    <row r="102" spans="1:19" x14ac:dyDescent="0.25">
      <c r="B102" s="1" t="s">
        <v>356</v>
      </c>
      <c r="C102" s="282">
        <v>18</v>
      </c>
      <c r="S102" s="39"/>
    </row>
    <row r="103" spans="1:19" x14ac:dyDescent="0.25">
      <c r="B103" s="1" t="s">
        <v>357</v>
      </c>
      <c r="C103" s="289">
        <v>0.2</v>
      </c>
      <c r="S103" s="39"/>
    </row>
    <row r="104" spans="1:19" x14ac:dyDescent="0.25">
      <c r="B104" s="1" t="s">
        <v>358</v>
      </c>
      <c r="C104" s="282">
        <v>9</v>
      </c>
      <c r="S104" s="39"/>
    </row>
    <row r="105" spans="1:19" x14ac:dyDescent="0.25">
      <c r="B105" s="1" t="s">
        <v>359</v>
      </c>
      <c r="C105" s="1"/>
      <c r="D105" s="310">
        <f t="shared" ref="D105:R105" si="48">IF(AND(D98&gt;0,D98&lt;$C$104),(($C$104-D98)*$C$103),0)</f>
        <v>0</v>
      </c>
      <c r="E105" s="310">
        <f t="shared" si="48"/>
        <v>0</v>
      </c>
      <c r="F105" s="310">
        <f t="shared" si="48"/>
        <v>0</v>
      </c>
      <c r="G105" s="310">
        <f t="shared" si="48"/>
        <v>0</v>
      </c>
      <c r="H105" s="310">
        <f t="shared" si="48"/>
        <v>0</v>
      </c>
      <c r="I105" s="310">
        <f t="shared" si="48"/>
        <v>0</v>
      </c>
      <c r="J105" s="310">
        <f t="shared" si="48"/>
        <v>0</v>
      </c>
      <c r="K105" s="310">
        <f t="shared" si="48"/>
        <v>0</v>
      </c>
      <c r="L105" s="310">
        <f t="shared" si="48"/>
        <v>0</v>
      </c>
      <c r="M105" s="310">
        <f t="shared" si="48"/>
        <v>0</v>
      </c>
      <c r="N105" s="310">
        <f t="shared" si="48"/>
        <v>0</v>
      </c>
      <c r="O105" s="310">
        <f t="shared" si="48"/>
        <v>0</v>
      </c>
      <c r="P105" s="310">
        <f t="shared" si="48"/>
        <v>0</v>
      </c>
      <c r="Q105" s="310">
        <f t="shared" si="48"/>
        <v>0</v>
      </c>
      <c r="R105" s="310">
        <f t="shared" si="48"/>
        <v>0</v>
      </c>
      <c r="S105" s="39"/>
    </row>
    <row r="106" spans="1:19" x14ac:dyDescent="0.25">
      <c r="B106" s="320" t="s">
        <v>360</v>
      </c>
      <c r="C106" s="1"/>
      <c r="D106" s="50">
        <f t="shared" ref="D106:R106" si="49">IF(D36=$AC$4,1,IF(D14&lt;$E$4,1,0))</f>
        <v>1</v>
      </c>
      <c r="E106" s="50">
        <f t="shared" si="49"/>
        <v>1</v>
      </c>
      <c r="F106" s="50">
        <f t="shared" si="49"/>
        <v>1</v>
      </c>
      <c r="G106" s="50">
        <f t="shared" si="49"/>
        <v>1</v>
      </c>
      <c r="H106" s="50">
        <f t="shared" si="49"/>
        <v>1</v>
      </c>
      <c r="I106" s="50">
        <f t="shared" si="49"/>
        <v>1</v>
      </c>
      <c r="J106" s="50">
        <f t="shared" si="49"/>
        <v>1</v>
      </c>
      <c r="K106" s="50">
        <f t="shared" si="49"/>
        <v>1</v>
      </c>
      <c r="L106" s="50">
        <f t="shared" si="49"/>
        <v>1</v>
      </c>
      <c r="M106" s="50">
        <f t="shared" si="49"/>
        <v>1</v>
      </c>
      <c r="N106" s="50">
        <f t="shared" si="49"/>
        <v>1</v>
      </c>
      <c r="O106" s="50">
        <f t="shared" si="49"/>
        <v>1</v>
      </c>
      <c r="P106" s="50">
        <f t="shared" si="49"/>
        <v>1</v>
      </c>
      <c r="Q106" s="50">
        <f t="shared" si="49"/>
        <v>1</v>
      </c>
      <c r="R106" s="50">
        <f t="shared" si="49"/>
        <v>1</v>
      </c>
      <c r="S106" s="39"/>
    </row>
    <row r="107" spans="1:19" ht="15.75" thickBot="1" x14ac:dyDescent="0.3">
      <c r="B107" s="1" t="s">
        <v>361</v>
      </c>
      <c r="C107">
        <f>Facility!D11</f>
        <v>16</v>
      </c>
      <c r="D107">
        <f>IF(D11&lt;$C$107+1,1,"")</f>
        <v>1</v>
      </c>
      <c r="E107">
        <f t="shared" ref="E107:R107" si="50">IF(E11&lt;$C$107+1,1,"")</f>
        <v>1</v>
      </c>
      <c r="F107">
        <f t="shared" si="50"/>
        <v>1</v>
      </c>
      <c r="G107">
        <f t="shared" si="50"/>
        <v>1</v>
      </c>
      <c r="H107">
        <f t="shared" si="50"/>
        <v>1</v>
      </c>
      <c r="I107">
        <f t="shared" si="50"/>
        <v>1</v>
      </c>
      <c r="J107">
        <f t="shared" si="50"/>
        <v>1</v>
      </c>
      <c r="K107">
        <f t="shared" si="50"/>
        <v>1</v>
      </c>
      <c r="L107">
        <f t="shared" si="50"/>
        <v>1</v>
      </c>
      <c r="M107">
        <f t="shared" si="50"/>
        <v>1</v>
      </c>
      <c r="N107">
        <f t="shared" si="50"/>
        <v>1</v>
      </c>
      <c r="O107">
        <f t="shared" si="50"/>
        <v>1</v>
      </c>
      <c r="P107">
        <f t="shared" si="50"/>
        <v>1</v>
      </c>
      <c r="Q107">
        <f t="shared" si="50"/>
        <v>1</v>
      </c>
      <c r="R107">
        <f t="shared" si="50"/>
        <v>1</v>
      </c>
      <c r="S107" s="39"/>
    </row>
    <row r="108" spans="1:19" s="16" customFormat="1" ht="30.75" customHeight="1" thickBot="1" x14ac:dyDescent="0.3">
      <c r="A108" s="17"/>
      <c r="B108" s="64" t="s">
        <v>362</v>
      </c>
      <c r="C108" s="65"/>
      <c r="D108" s="283" t="str">
        <f>IFERROR((IF(ISNUMBER(D100),IF(D106=1,1,D100-D105),""))*D107,"")</f>
        <v/>
      </c>
      <c r="E108" s="283" t="str">
        <f t="shared" ref="E108:R108" si="51">IFERROR((IF(ISNUMBER(E100),IF(E106=1,1,E100-E105),""))*E107,"")</f>
        <v/>
      </c>
      <c r="F108" s="283" t="str">
        <f t="shared" si="51"/>
        <v/>
      </c>
      <c r="G108" s="283" t="str">
        <f t="shared" si="51"/>
        <v/>
      </c>
      <c r="H108" s="283" t="str">
        <f t="shared" si="51"/>
        <v/>
      </c>
      <c r="I108" s="283" t="str">
        <f t="shared" si="51"/>
        <v/>
      </c>
      <c r="J108" s="283" t="str">
        <f t="shared" si="51"/>
        <v/>
      </c>
      <c r="K108" s="283" t="str">
        <f t="shared" si="51"/>
        <v/>
      </c>
      <c r="L108" s="283" t="str">
        <f t="shared" si="51"/>
        <v/>
      </c>
      <c r="M108" s="283" t="str">
        <f t="shared" si="51"/>
        <v/>
      </c>
      <c r="N108" s="283" t="str">
        <f t="shared" si="51"/>
        <v/>
      </c>
      <c r="O108" s="283" t="str">
        <f t="shared" si="51"/>
        <v/>
      </c>
      <c r="P108" s="283" t="str">
        <f t="shared" si="51"/>
        <v/>
      </c>
      <c r="Q108" s="283" t="str">
        <f t="shared" si="51"/>
        <v/>
      </c>
      <c r="R108" s="283" t="str">
        <f t="shared" si="51"/>
        <v/>
      </c>
    </row>
    <row r="109" spans="1:19" x14ac:dyDescent="0.25">
      <c r="B109" s="3" t="s">
        <v>363</v>
      </c>
      <c r="C109" s="3"/>
      <c r="D109" s="44" t="str">
        <f>IFERROR(ROUNDDOWN(D108,0),"")</f>
        <v/>
      </c>
      <c r="E109" s="44" t="str">
        <f t="shared" ref="E109:R109" si="52">IFERROR(ROUNDDOWN(E108,0),"")</f>
        <v/>
      </c>
      <c r="F109" s="44" t="str">
        <f t="shared" si="52"/>
        <v/>
      </c>
      <c r="G109" s="44" t="str">
        <f t="shared" si="52"/>
        <v/>
      </c>
      <c r="H109" s="44" t="str">
        <f t="shared" si="52"/>
        <v/>
      </c>
      <c r="I109" s="44" t="str">
        <f t="shared" si="52"/>
        <v/>
      </c>
      <c r="J109" s="44" t="str">
        <f t="shared" si="52"/>
        <v/>
      </c>
      <c r="K109" s="44" t="str">
        <f t="shared" si="52"/>
        <v/>
      </c>
      <c r="L109" s="44" t="str">
        <f t="shared" si="52"/>
        <v/>
      </c>
      <c r="M109" s="44" t="str">
        <f t="shared" si="52"/>
        <v/>
      </c>
      <c r="N109" s="44" t="str">
        <f t="shared" si="52"/>
        <v/>
      </c>
      <c r="O109" s="44" t="str">
        <f t="shared" si="52"/>
        <v/>
      </c>
      <c r="P109" s="44" t="str">
        <f t="shared" si="52"/>
        <v/>
      </c>
      <c r="Q109" s="44" t="str">
        <f t="shared" si="52"/>
        <v/>
      </c>
      <c r="R109" s="44" t="str">
        <f t="shared" si="52"/>
        <v/>
      </c>
      <c r="S109" s="39"/>
    </row>
    <row r="110" spans="1:19" x14ac:dyDescent="0.25">
      <c r="A110" s="66"/>
      <c r="G110" s="1" t="s">
        <v>364</v>
      </c>
      <c r="H110" s="321">
        <v>0.5</v>
      </c>
      <c r="I110" s="10" t="s">
        <v>365</v>
      </c>
      <c r="J110" s="317"/>
      <c r="K110" s="317"/>
      <c r="L110" s="317"/>
      <c r="M110" s="317"/>
      <c r="N110" s="317"/>
      <c r="O110" s="317"/>
      <c r="P110" s="317"/>
      <c r="Q110" s="317"/>
      <c r="R110" s="317"/>
      <c r="S110" s="39"/>
    </row>
    <row r="111" spans="1:19" x14ac:dyDescent="0.25">
      <c r="G111" s="1" t="s">
        <v>366</v>
      </c>
      <c r="H111" s="321">
        <v>0.5</v>
      </c>
      <c r="I111" s="50"/>
      <c r="J111" s="317"/>
      <c r="K111" s="317"/>
      <c r="L111" s="317"/>
      <c r="M111" s="317"/>
      <c r="N111" s="317"/>
      <c r="O111" s="317"/>
      <c r="P111" s="317"/>
      <c r="Q111" s="317"/>
      <c r="R111" s="317"/>
      <c r="S111" s="39"/>
    </row>
    <row r="112" spans="1:19" x14ac:dyDescent="0.25">
      <c r="G112" s="1" t="s">
        <v>367</v>
      </c>
      <c r="H112" s="321">
        <v>0.5</v>
      </c>
      <c r="I112" s="50"/>
      <c r="J112" s="317"/>
      <c r="K112" s="317"/>
      <c r="L112" s="317"/>
      <c r="M112" s="317"/>
      <c r="N112" s="317"/>
      <c r="O112" s="317"/>
      <c r="P112" s="317"/>
      <c r="Q112" s="317"/>
      <c r="R112" s="317"/>
      <c r="S112" s="39"/>
    </row>
    <row r="113" spans="2:19" x14ac:dyDescent="0.25">
      <c r="B113" s="19" t="s">
        <v>368</v>
      </c>
      <c r="C113" s="3" t="s">
        <v>369</v>
      </c>
      <c r="D113" s="33"/>
      <c r="H113" s="33"/>
      <c r="I113" s="33"/>
      <c r="J113" s="33"/>
      <c r="K113" s="33"/>
      <c r="L113" s="33"/>
      <c r="M113" s="33"/>
      <c r="N113" s="33"/>
      <c r="O113" s="33"/>
      <c r="P113" s="33"/>
      <c r="Q113" s="33"/>
      <c r="R113" s="33"/>
      <c r="S113" s="39"/>
    </row>
    <row r="114" spans="2:19" x14ac:dyDescent="0.25">
      <c r="B114" s="1" t="str">
        <f>B153</f>
        <v xml:space="preserve"> The building size is small.</v>
      </c>
      <c r="C114" s="1">
        <f>C153</f>
        <v>1</v>
      </c>
      <c r="D114" s="178">
        <f>IF(AND(D14&gt;1,D14&lt;'Help icons'!$E$20),1,0)</f>
        <v>0</v>
      </c>
      <c r="E114" s="178">
        <f>IF(AND(E14&gt;1,E14&lt;'Help icons'!$E$20),1,0)</f>
        <v>0</v>
      </c>
      <c r="F114" s="178">
        <f>IF(AND(F14&gt;1,F14&lt;'Help icons'!$E$20),1,0)</f>
        <v>0</v>
      </c>
      <c r="G114" s="178">
        <f>IF(AND(G14&gt;1,G14&lt;'Help icons'!$E$20),1,0)</f>
        <v>0</v>
      </c>
      <c r="H114" s="178">
        <f>IF(AND(H14&gt;1,H14&lt;'Help icons'!$E$20),1,0)</f>
        <v>0</v>
      </c>
      <c r="I114" s="178">
        <f>IF(AND(I14&gt;1,I14&lt;'Help icons'!$E$20),1,0)</f>
        <v>0</v>
      </c>
      <c r="J114" s="178">
        <f>IF(AND(J14&gt;1,J14&lt;'Help icons'!$E$20),1,0)</f>
        <v>0</v>
      </c>
      <c r="K114" s="178">
        <f>IF(AND(K14&gt;1,K14&lt;'Help icons'!$E$20),1,0)</f>
        <v>0</v>
      </c>
      <c r="L114" s="178">
        <f>IF(AND(L14&gt;1,L14&lt;'Help icons'!$E$20),1,0)</f>
        <v>0</v>
      </c>
      <c r="M114" s="178">
        <f>IF(AND(M14&gt;1,M14&lt;'Help icons'!$E$20),1,0)</f>
        <v>0</v>
      </c>
      <c r="N114" s="178">
        <f>IF(AND(N14&gt;1,N14&lt;'Help icons'!$E$20),1,0)</f>
        <v>0</v>
      </c>
      <c r="O114" s="178">
        <f>IF(AND(O14&gt;1,O14&lt;'Help icons'!$E$20),1,0)</f>
        <v>0</v>
      </c>
      <c r="P114" s="178">
        <f>IF(AND(P14&gt;1,P14&lt;'Help icons'!$E$20),1,0)</f>
        <v>0</v>
      </c>
      <c r="Q114" s="178">
        <f>IF(AND(Q14&gt;1,Q14&lt;'Help icons'!$E$20),1,0)</f>
        <v>0</v>
      </c>
      <c r="R114" s="178">
        <f>IF(AND(R14&gt;1,R14&lt;'Help icons'!$E$20),1,0)</f>
        <v>0</v>
      </c>
      <c r="S114" s="39"/>
    </row>
    <row r="115" spans="2:19" x14ac:dyDescent="0.25">
      <c r="B115" s="1" t="str">
        <f t="shared" ref="B115:C122" si="53">B154</f>
        <v xml:space="preserve"> The primary space use of the building expected to significantly change in the next 5 years.</v>
      </c>
      <c r="C115" s="1">
        <f t="shared" si="53"/>
        <v>2</v>
      </c>
      <c r="D115" s="178">
        <f t="shared" ref="D115:R115" si="54">IF(D16="Yes",1,0)</f>
        <v>0</v>
      </c>
      <c r="E115" s="178">
        <f t="shared" si="54"/>
        <v>0</v>
      </c>
      <c r="F115" s="178">
        <f t="shared" si="54"/>
        <v>0</v>
      </c>
      <c r="G115" s="178">
        <f t="shared" si="54"/>
        <v>0</v>
      </c>
      <c r="H115" s="178">
        <f t="shared" si="54"/>
        <v>0</v>
      </c>
      <c r="I115" s="178">
        <f t="shared" si="54"/>
        <v>0</v>
      </c>
      <c r="J115" s="178">
        <f t="shared" si="54"/>
        <v>0</v>
      </c>
      <c r="K115" s="178">
        <f t="shared" si="54"/>
        <v>0</v>
      </c>
      <c r="L115" s="178">
        <f t="shared" si="54"/>
        <v>0</v>
      </c>
      <c r="M115" s="178">
        <f t="shared" si="54"/>
        <v>0</v>
      </c>
      <c r="N115" s="178">
        <f t="shared" si="54"/>
        <v>0</v>
      </c>
      <c r="O115" s="178">
        <f t="shared" si="54"/>
        <v>0</v>
      </c>
      <c r="P115" s="178">
        <f t="shared" si="54"/>
        <v>0</v>
      </c>
      <c r="Q115" s="178">
        <f t="shared" si="54"/>
        <v>0</v>
      </c>
      <c r="R115" s="178">
        <f t="shared" si="54"/>
        <v>0</v>
      </c>
      <c r="S115" s="39"/>
    </row>
    <row r="116" spans="2:19" x14ac:dyDescent="0.25">
      <c r="B116" s="1" t="str">
        <f t="shared" si="53"/>
        <v xml:space="preserve"> An Energy Performance Contract (EPC) is in place.</v>
      </c>
      <c r="C116" s="1">
        <f t="shared" si="53"/>
        <v>3</v>
      </c>
      <c r="D116" s="178">
        <f t="shared" ref="D116:R116" si="55">IF(D22="Yes",1,0)</f>
        <v>0</v>
      </c>
      <c r="E116" s="178">
        <f t="shared" si="55"/>
        <v>0</v>
      </c>
      <c r="F116" s="178">
        <f t="shared" si="55"/>
        <v>0</v>
      </c>
      <c r="G116" s="178">
        <f t="shared" si="55"/>
        <v>0</v>
      </c>
      <c r="H116" s="178">
        <f t="shared" si="55"/>
        <v>0</v>
      </c>
      <c r="I116" s="178">
        <f t="shared" si="55"/>
        <v>0</v>
      </c>
      <c r="J116" s="178">
        <f t="shared" si="55"/>
        <v>0</v>
      </c>
      <c r="K116" s="178">
        <f t="shared" si="55"/>
        <v>0</v>
      </c>
      <c r="L116" s="178">
        <f t="shared" si="55"/>
        <v>0</v>
      </c>
      <c r="M116" s="178">
        <f t="shared" si="55"/>
        <v>0</v>
      </c>
      <c r="N116" s="178">
        <f t="shared" si="55"/>
        <v>0</v>
      </c>
      <c r="O116" s="178">
        <f t="shared" si="55"/>
        <v>0</v>
      </c>
      <c r="P116" s="178">
        <f t="shared" si="55"/>
        <v>0</v>
      </c>
      <c r="Q116" s="178">
        <f t="shared" si="55"/>
        <v>0</v>
      </c>
      <c r="R116" s="178">
        <f t="shared" si="55"/>
        <v>0</v>
      </c>
      <c r="S116" s="39"/>
    </row>
    <row r="117" spans="2:19" x14ac:dyDescent="0.25">
      <c r="B117" s="1" t="str">
        <f t="shared" si="53"/>
        <v xml:space="preserve"> The organization does not have the financial resources.</v>
      </c>
      <c r="C117" s="1">
        <f t="shared" si="53"/>
        <v>4</v>
      </c>
      <c r="D117" s="178">
        <f t="shared" ref="D117:R117" si="56">IF(D25=0,0,IF(D25="Yes",0,1))</f>
        <v>0</v>
      </c>
      <c r="E117" s="178">
        <f t="shared" si="56"/>
        <v>0</v>
      </c>
      <c r="F117" s="178">
        <f t="shared" si="56"/>
        <v>0</v>
      </c>
      <c r="G117" s="178">
        <f t="shared" si="56"/>
        <v>0</v>
      </c>
      <c r="H117" s="178">
        <f t="shared" si="56"/>
        <v>0</v>
      </c>
      <c r="I117" s="178">
        <f t="shared" si="56"/>
        <v>0</v>
      </c>
      <c r="J117" s="178">
        <f t="shared" si="56"/>
        <v>0</v>
      </c>
      <c r="K117" s="178">
        <f t="shared" si="56"/>
        <v>0</v>
      </c>
      <c r="L117" s="178">
        <f t="shared" si="56"/>
        <v>0</v>
      </c>
      <c r="M117" s="178">
        <f t="shared" si="56"/>
        <v>0</v>
      </c>
      <c r="N117" s="178">
        <f t="shared" si="56"/>
        <v>0</v>
      </c>
      <c r="O117" s="178">
        <f t="shared" si="56"/>
        <v>0</v>
      </c>
      <c r="P117" s="178">
        <f t="shared" si="56"/>
        <v>0</v>
      </c>
      <c r="Q117" s="178">
        <f t="shared" si="56"/>
        <v>0</v>
      </c>
      <c r="R117" s="178">
        <f t="shared" si="56"/>
        <v>0</v>
      </c>
      <c r="S117" s="39"/>
    </row>
    <row r="118" spans="2:19" x14ac:dyDescent="0.25">
      <c r="B118" s="1" t="str">
        <f t="shared" si="53"/>
        <v xml:space="preserve"> A major redesign of HVAC/controls is planned in the near future.</v>
      </c>
      <c r="C118" s="1">
        <f t="shared" si="53"/>
        <v>5</v>
      </c>
      <c r="D118" s="178">
        <f t="shared" ref="D118:R118" si="57">IF(D42="yes",1,0)</f>
        <v>0</v>
      </c>
      <c r="E118" s="178">
        <f t="shared" si="57"/>
        <v>0</v>
      </c>
      <c r="F118" s="178">
        <f t="shared" si="57"/>
        <v>0</v>
      </c>
      <c r="G118" s="178">
        <f t="shared" si="57"/>
        <v>0</v>
      </c>
      <c r="H118" s="178">
        <f t="shared" si="57"/>
        <v>0</v>
      </c>
      <c r="I118" s="178">
        <f t="shared" si="57"/>
        <v>0</v>
      </c>
      <c r="J118" s="178">
        <f t="shared" si="57"/>
        <v>0</v>
      </c>
      <c r="K118" s="178">
        <f t="shared" si="57"/>
        <v>0</v>
      </c>
      <c r="L118" s="178">
        <f t="shared" si="57"/>
        <v>0</v>
      </c>
      <c r="M118" s="178">
        <f t="shared" si="57"/>
        <v>0</v>
      </c>
      <c r="N118" s="178">
        <f t="shared" si="57"/>
        <v>0</v>
      </c>
      <c r="O118" s="178">
        <f t="shared" si="57"/>
        <v>0</v>
      </c>
      <c r="P118" s="178">
        <f t="shared" si="57"/>
        <v>0</v>
      </c>
      <c r="Q118" s="178">
        <f t="shared" si="57"/>
        <v>0</v>
      </c>
      <c r="R118" s="178">
        <f t="shared" si="57"/>
        <v>0</v>
      </c>
      <c r="S118" s="39"/>
    </row>
    <row r="119" spans="2:19" x14ac:dyDescent="0.25">
      <c r="B119" s="1" t="str">
        <f t="shared" si="53"/>
        <v xml:space="preserve"> Water consumption is high.</v>
      </c>
      <c r="C119" s="1">
        <f t="shared" si="53"/>
        <v>6</v>
      </c>
      <c r="D119" s="178">
        <f t="shared" ref="D119:R119" si="58">IF(D46="yes",1,0)</f>
        <v>0</v>
      </c>
      <c r="E119" s="178">
        <f t="shared" si="58"/>
        <v>0</v>
      </c>
      <c r="F119" s="178">
        <f t="shared" si="58"/>
        <v>0</v>
      </c>
      <c r="G119" s="178">
        <f t="shared" si="58"/>
        <v>0</v>
      </c>
      <c r="H119" s="178">
        <f t="shared" si="58"/>
        <v>0</v>
      </c>
      <c r="I119" s="178">
        <f t="shared" si="58"/>
        <v>0</v>
      </c>
      <c r="J119" s="178">
        <f t="shared" si="58"/>
        <v>0</v>
      </c>
      <c r="K119" s="178">
        <f t="shared" si="58"/>
        <v>0</v>
      </c>
      <c r="L119" s="178">
        <f t="shared" si="58"/>
        <v>0</v>
      </c>
      <c r="M119" s="178">
        <f t="shared" si="58"/>
        <v>0</v>
      </c>
      <c r="N119" s="178">
        <f t="shared" si="58"/>
        <v>0</v>
      </c>
      <c r="O119" s="178">
        <f t="shared" si="58"/>
        <v>0</v>
      </c>
      <c r="P119" s="178">
        <f t="shared" si="58"/>
        <v>0</v>
      </c>
      <c r="Q119" s="178">
        <f t="shared" si="58"/>
        <v>0</v>
      </c>
      <c r="R119" s="178">
        <f t="shared" si="58"/>
        <v>0</v>
      </c>
      <c r="S119" s="39"/>
    </row>
    <row r="120" spans="2:19" x14ac:dyDescent="0.25">
      <c r="B120" s="1" t="str">
        <f t="shared" si="53"/>
        <v xml:space="preserve"> Known issues with building envelope performance</v>
      </c>
      <c r="C120" s="1">
        <f t="shared" si="53"/>
        <v>7</v>
      </c>
      <c r="D120" s="178">
        <f t="shared" ref="D120:R120" si="59">IF(D48="yes",1,0)</f>
        <v>0</v>
      </c>
      <c r="E120" s="178">
        <f t="shared" si="59"/>
        <v>0</v>
      </c>
      <c r="F120" s="178">
        <f t="shared" si="59"/>
        <v>0</v>
      </c>
      <c r="G120" s="178">
        <f t="shared" si="59"/>
        <v>0</v>
      </c>
      <c r="H120" s="178">
        <f t="shared" si="59"/>
        <v>0</v>
      </c>
      <c r="I120" s="178">
        <f t="shared" si="59"/>
        <v>0</v>
      </c>
      <c r="J120" s="178">
        <f t="shared" si="59"/>
        <v>0</v>
      </c>
      <c r="K120" s="178">
        <f t="shared" si="59"/>
        <v>0</v>
      </c>
      <c r="L120" s="178">
        <f t="shared" si="59"/>
        <v>0</v>
      </c>
      <c r="M120" s="178">
        <f t="shared" si="59"/>
        <v>0</v>
      </c>
      <c r="N120" s="178">
        <f t="shared" si="59"/>
        <v>0</v>
      </c>
      <c r="O120" s="178">
        <f t="shared" si="59"/>
        <v>0</v>
      </c>
      <c r="P120" s="178">
        <f t="shared" si="59"/>
        <v>0</v>
      </c>
      <c r="Q120" s="178">
        <f t="shared" si="59"/>
        <v>0</v>
      </c>
      <c r="R120" s="178">
        <f t="shared" si="59"/>
        <v>0</v>
      </c>
      <c r="S120" s="39"/>
    </row>
    <row r="121" spans="2:19" x14ac:dyDescent="0.25">
      <c r="B121" s="1" t="str">
        <f t="shared" si="53"/>
        <v xml:space="preserve"> The building uses pnuematic controls.</v>
      </c>
      <c r="C121" s="1">
        <f t="shared" si="53"/>
        <v>8</v>
      </c>
      <c r="D121" s="178">
        <f t="shared" ref="D121:R121" si="60">IF(D36=$AC$4,1,0)</f>
        <v>0</v>
      </c>
      <c r="E121" s="178">
        <f t="shared" si="60"/>
        <v>0</v>
      </c>
      <c r="F121" s="178">
        <f t="shared" si="60"/>
        <v>0</v>
      </c>
      <c r="G121" s="178">
        <f t="shared" si="60"/>
        <v>0</v>
      </c>
      <c r="H121" s="178">
        <f t="shared" si="60"/>
        <v>0</v>
      </c>
      <c r="I121" s="178">
        <f t="shared" si="60"/>
        <v>0</v>
      </c>
      <c r="J121" s="178">
        <f t="shared" si="60"/>
        <v>0</v>
      </c>
      <c r="K121" s="178">
        <f t="shared" si="60"/>
        <v>0</v>
      </c>
      <c r="L121" s="178">
        <f t="shared" si="60"/>
        <v>0</v>
      </c>
      <c r="M121" s="178">
        <f t="shared" si="60"/>
        <v>0</v>
      </c>
      <c r="N121" s="178">
        <f t="shared" si="60"/>
        <v>0</v>
      </c>
      <c r="O121" s="178">
        <f t="shared" si="60"/>
        <v>0</v>
      </c>
      <c r="P121" s="178">
        <f t="shared" si="60"/>
        <v>0</v>
      </c>
      <c r="Q121" s="178">
        <f t="shared" si="60"/>
        <v>0</v>
      </c>
      <c r="R121" s="178">
        <f t="shared" si="60"/>
        <v>0</v>
      </c>
      <c r="S121" s="39"/>
    </row>
    <row r="122" spans="2:19" x14ac:dyDescent="0.25">
      <c r="B122" s="1" t="str">
        <f t="shared" si="53"/>
        <v xml:space="preserve"> The building has a mix of pneumatic and DDC controls.</v>
      </c>
      <c r="C122" s="1">
        <f t="shared" si="53"/>
        <v>9</v>
      </c>
      <c r="D122" s="178">
        <f t="shared" ref="D122:R122" si="61">IF(D36=$AC$5,1,0)</f>
        <v>0</v>
      </c>
      <c r="E122" s="178">
        <f t="shared" si="61"/>
        <v>0</v>
      </c>
      <c r="F122" s="178">
        <f t="shared" si="61"/>
        <v>0</v>
      </c>
      <c r="G122" s="178">
        <f t="shared" si="61"/>
        <v>0</v>
      </c>
      <c r="H122" s="178">
        <f t="shared" si="61"/>
        <v>0</v>
      </c>
      <c r="I122" s="178">
        <f t="shared" si="61"/>
        <v>0</v>
      </c>
      <c r="J122" s="178">
        <f t="shared" si="61"/>
        <v>0</v>
      </c>
      <c r="K122" s="178">
        <f t="shared" si="61"/>
        <v>0</v>
      </c>
      <c r="L122" s="178">
        <f t="shared" si="61"/>
        <v>0</v>
      </c>
      <c r="M122" s="178">
        <f t="shared" si="61"/>
        <v>0</v>
      </c>
      <c r="N122" s="178">
        <f t="shared" si="61"/>
        <v>0</v>
      </c>
      <c r="O122" s="178">
        <f t="shared" si="61"/>
        <v>0</v>
      </c>
      <c r="P122" s="178">
        <f t="shared" si="61"/>
        <v>0</v>
      </c>
      <c r="Q122" s="178">
        <f t="shared" si="61"/>
        <v>0</v>
      </c>
      <c r="R122" s="178">
        <f t="shared" si="61"/>
        <v>0</v>
      </c>
      <c r="S122" s="39"/>
    </row>
    <row r="123" spans="2:19" x14ac:dyDescent="0.25">
      <c r="B123" s="1" t="str">
        <f t="shared" ref="B123:C125" si="62">B162</f>
        <v xml:space="preserve"> Low energy reduction potential in comparison to other buildings.</v>
      </c>
      <c r="C123" s="1">
        <f t="shared" si="62"/>
        <v>10</v>
      </c>
      <c r="D123" s="179">
        <f>IF($D$91=DropDowns!$Q$3,IF($C$67=1,IF(D67&lt;$H$110*MAX($D$67:$R$67),1,0),0),IF($C$80=1,IF(D80&lt;$H$110*MAX($D$80:$R$80),1,0),0))</f>
        <v>0</v>
      </c>
      <c r="E123" s="179">
        <f>IF($D$91=DropDowns!$Q$3,IF($C$67=1,IF(E67&lt;$H$110*MAX($D$67:$R$67),1,0),0),IF($C$80=1,IF(E80&lt;$H$110*MAX($D$80:$R$80),1,0),0))</f>
        <v>0</v>
      </c>
      <c r="F123" s="179">
        <f>IF($D$91=DropDowns!$Q$3,IF($C$67=1,IF(F67&lt;$H$110*MAX($D$67:$R$67),1,0),0),IF($C$80=1,IF(F80&lt;$H$110*MAX($D$80:$R$80),1,0),0))</f>
        <v>0</v>
      </c>
      <c r="G123" s="179">
        <f>IF($D$91=DropDowns!$Q$3,IF($C$67=1,IF(G67&lt;$H$110*MAX($D$67:$R$67),1,0),0),IF($C$80=1,IF(G80&lt;$H$110*MAX($D$80:$R$80),1,0),0))</f>
        <v>0</v>
      </c>
      <c r="H123" s="179">
        <f>IF($D$91=DropDowns!$Q$3,IF($C$67=1,IF(H67&lt;$H$110*MAX($D$67:$R$67),1,0),0),IF($C$80=1,IF(H80&lt;$H$110*MAX($D$80:$R$80),1,0),0))</f>
        <v>0</v>
      </c>
      <c r="I123" s="179">
        <f>IF($D$91=DropDowns!$Q$3,IF($C$67=1,IF(I67&lt;$H$110*MAX($D$67:$R$67),1,0),0),IF($C$80=1,IF(I80&lt;$H$110*MAX($D$80:$R$80),1,0),0))</f>
        <v>0</v>
      </c>
      <c r="J123" s="179">
        <f>IF($D$91=DropDowns!$Q$3,IF($C$67=1,IF(J67&lt;$H$110*MAX($D$67:$R$67),1,0),0),IF($C$80=1,IF(J80&lt;$H$110*MAX($D$80:$R$80),1,0),0))</f>
        <v>0</v>
      </c>
      <c r="K123" s="179">
        <f>IF($D$91=DropDowns!$Q$3,IF($C$67=1,IF(K67&lt;$H$110*MAX($D$67:$R$67),1,0),0),IF($C$80=1,IF(K80&lt;$H$110*MAX($D$80:$R$80),1,0),0))</f>
        <v>0</v>
      </c>
      <c r="L123" s="179">
        <f>IF($D$91=DropDowns!$Q$3,IF($C$67=1,IF(L67&lt;$H$110*MAX($D$67:$R$67),1,0),0),IF($C$80=1,IF(L80&lt;$H$110*MAX($D$80:$R$80),1,0),0))</f>
        <v>0</v>
      </c>
      <c r="M123" s="179">
        <f>IF($D$91=DropDowns!$Q$3,IF($C$67=1,IF(M67&lt;$H$110*MAX($D$67:$R$67),1,0),0),IF($C$80=1,IF(M80&lt;$H$110*MAX($D$80:$R$80),1,0),0))</f>
        <v>0</v>
      </c>
      <c r="N123" s="179">
        <f>IF($D$91=DropDowns!$Q$3,IF($C$67=1,IF(N67&lt;$H$110*MAX($D$67:$R$67),1,0),0),IF($C$80=1,IF(N80&lt;$H$110*MAX($D$80:$R$80),1,0),0))</f>
        <v>0</v>
      </c>
      <c r="O123" s="179">
        <f>IF($D$91=DropDowns!$Q$3,IF($C$67=1,IF(O67&lt;$H$110*MAX($D$67:$R$67),1,0),0),IF($C$80=1,IF(O80&lt;$H$110*MAX($D$80:$R$80),1,0),0))</f>
        <v>0</v>
      </c>
      <c r="P123" s="179">
        <f>IF($D$91=DropDowns!$Q$3,IF($C$67=1,IF(P67&lt;$H$110*MAX($D$67:$R$67),1,0),0),IF($C$80=1,IF(P80&lt;$H$110*MAX($D$80:$R$80),1,0),0))</f>
        <v>0</v>
      </c>
      <c r="Q123" s="179">
        <f>IF($D$91=DropDowns!$Q$3,IF($C$67=1,IF(Q67&lt;$H$110*MAX($D$67:$R$67),1,0),0),IF($C$80=1,IF(Q80&lt;$H$110*MAX($D$80:$R$80),1,0),0))</f>
        <v>0</v>
      </c>
      <c r="R123" s="179">
        <f>IF($D$91=DropDowns!$Q$3,IF($C$67=1,IF(R67&lt;$H$110*MAX($D$67:$R$67),1,0),0),IF($C$80=1,IF(R80&lt;$H$110*MAX($D$80:$R$80),1,0),0))</f>
        <v>0</v>
      </c>
      <c r="S123" s="39"/>
    </row>
    <row r="124" spans="2:19" x14ac:dyDescent="0.25">
      <c r="B124" s="1" t="str">
        <f t="shared" si="62"/>
        <v xml:space="preserve"> Low GHG reduction potential in comparison to other buildings.</v>
      </c>
      <c r="C124" s="1">
        <f t="shared" si="62"/>
        <v>11</v>
      </c>
      <c r="D124" s="179">
        <f>IF($D$91=DropDowns!$Q$3,IF($C$74=1,IF(D74&lt;$H$111*MAX($D$74:$R$74),1,0),0),IF($C$89=1,IF(D89&lt;$H$111*MAX($D$89:$R$89),1,0),0))</f>
        <v>0</v>
      </c>
      <c r="E124" s="179">
        <f>IF($D$91=DropDowns!$Q$3,IF($C$74=1,IF(E74&lt;$H$111*MAX($D$74:$R$74),1,0),0),IF($C$89=1,IF(E89&lt;$H$111*MAX($D$89:$R$89),1,0),0))</f>
        <v>0</v>
      </c>
      <c r="F124" s="179">
        <f>IF($D$91=DropDowns!$Q$3,IF($C$74=1,IF(F74&lt;$H$111*MAX($D$74:$R$74),1,0),0),IF($C$89=1,IF(F89&lt;$H$111*MAX($D$89:$R$89),1,0),0))</f>
        <v>0</v>
      </c>
      <c r="G124" s="179">
        <f>IF($D$91=DropDowns!$Q$3,IF($C$74=1,IF(G74&lt;$H$111*MAX($D$74:$R$74),1,0),0),IF($C$89=1,IF(G89&lt;$H$111*MAX($D$89:$R$89),1,0),0))</f>
        <v>0</v>
      </c>
      <c r="H124" s="179">
        <f>IF($D$91=DropDowns!$Q$3,IF($C$74=1,IF(H74&lt;$H$111*MAX($D$74:$R$74),1,0),0),IF($C$89=1,IF(H89&lt;$H$111*MAX($D$89:$R$89),1,0),0))</f>
        <v>0</v>
      </c>
      <c r="I124" s="179">
        <f>IF($D$91=DropDowns!$Q$3,IF($C$74=1,IF(I74&lt;$H$111*MAX($D$74:$R$74),1,0),0),IF($C$89=1,IF(I89&lt;$H$111*MAX($D$89:$R$89),1,0),0))</f>
        <v>0</v>
      </c>
      <c r="J124" s="179">
        <f>IF($D$91=DropDowns!$Q$3,IF($C$74=1,IF(J74&lt;$H$111*MAX($D$74:$R$74),1,0),0),IF($C$89=1,IF(J89&lt;$H$111*MAX($D$89:$R$89),1,0),0))</f>
        <v>0</v>
      </c>
      <c r="K124" s="179">
        <f>IF($D$91=DropDowns!$Q$3,IF($C$74=1,IF(K74&lt;$H$111*MAX($D$74:$R$74),1,0),0),IF($C$89=1,IF(K89&lt;$H$111*MAX($D$89:$R$89),1,0),0))</f>
        <v>0</v>
      </c>
      <c r="L124" s="179">
        <f>IF($D$91=DropDowns!$Q$3,IF($C$74=1,IF(L74&lt;$H$111*MAX($D$74:$R$74),1,0),0),IF($C$89=1,IF(L89&lt;$H$111*MAX($D$89:$R$89),1,0),0))</f>
        <v>0</v>
      </c>
      <c r="M124" s="179">
        <f>IF($D$91=DropDowns!$Q$3,IF($C$74=1,IF(M74&lt;$H$111*MAX($D$74:$R$74),1,0),0),IF($C$89=1,IF(M89&lt;$H$111*MAX($D$89:$R$89),1,0),0))</f>
        <v>0</v>
      </c>
      <c r="N124" s="179">
        <f>IF($D$91=DropDowns!$Q$3,IF($C$74=1,IF(N74&lt;$H$111*MAX($D$74:$R$74),1,0),0),IF($C$89=1,IF(N89&lt;$H$111*MAX($D$89:$R$89),1,0),0))</f>
        <v>0</v>
      </c>
      <c r="O124" s="179">
        <f>IF($D$91=DropDowns!$Q$3,IF($C$74=1,IF(O74&lt;$H$111*MAX($D$74:$R$74),1,0),0),IF($C$89=1,IF(O89&lt;$H$111*MAX($D$89:$R$89),1,0),0))</f>
        <v>0</v>
      </c>
      <c r="P124" s="179">
        <f>IF($D$91=DropDowns!$Q$3,IF($C$74=1,IF(P74&lt;$H$111*MAX($D$74:$R$74),1,0),0),IF($C$89=1,IF(P89&lt;$H$111*MAX($D$89:$R$89),1,0),0))</f>
        <v>0</v>
      </c>
      <c r="Q124" s="179">
        <f>IF($D$91=DropDowns!$Q$3,IF($C$74=1,IF(Q74&lt;$H$111*MAX($D$74:$R$74),1,0),0),IF($C$89=1,IF(Q89&lt;$H$111*MAX($D$89:$R$89),1,0),0))</f>
        <v>0</v>
      </c>
      <c r="R124" s="179">
        <f>IF($D$91=DropDowns!$Q$3,IF($C$74=1,IF(R74&lt;$H$111*MAX($D$74:$R$74),1,0),0),IF($C$89=1,IF(R89&lt;$H$111*MAX($D$89:$R$89),1,0),0))</f>
        <v>0</v>
      </c>
      <c r="S124" s="39"/>
    </row>
    <row r="125" spans="2:19" x14ac:dyDescent="0.25">
      <c r="B125" s="1" t="str">
        <f t="shared" si="62"/>
        <v xml:space="preserve"> Low energy cost reduction potential in comparison to other buildings.</v>
      </c>
      <c r="C125" s="1">
        <f t="shared" si="62"/>
        <v>12</v>
      </c>
      <c r="D125" s="179">
        <f>IF($D$91=DropDowns!$Q$3,IF($C$60=1,IF(D60&lt;$H$112*MAX($D$60:$R$60),1,0),0),IF($C$86=1,IF(D86&lt;$H$112*MAX($D$86:$R$86),1,0),0))</f>
        <v>0</v>
      </c>
      <c r="E125" s="179">
        <f>IF($D$91=DropDowns!$Q$3,IF($C$60=1,IF(E60&lt;$H$112*MAX($D$60:$R$60),1,0),0),IF($C$86=1,IF(E86&lt;$H$112*MAX($D$86:$R$86),1,0),0))</f>
        <v>0</v>
      </c>
      <c r="F125" s="179">
        <f>IF($D$91=DropDowns!$Q$3,IF($C$60=1,IF(F60&lt;$H$112*MAX($D$60:$R$60),1,0),0),IF($C$86=1,IF(F86&lt;$H$112*MAX($D$86:$R$86),1,0),0))</f>
        <v>0</v>
      </c>
      <c r="G125" s="179">
        <f>IF($D$91=DropDowns!$Q$3,IF($C$60=1,IF(G60&lt;$H$112*MAX($D$60:$R$60),1,0),0),IF($C$86=1,IF(G86&lt;$H$112*MAX($D$86:$R$86),1,0),0))</f>
        <v>0</v>
      </c>
      <c r="H125" s="179">
        <f>IF($D$91=DropDowns!$Q$3,IF($C$60=1,IF(H60&lt;$H$112*MAX($D$60:$R$60),1,0),0),IF($C$86=1,IF(H86&lt;$H$112*MAX($D$86:$R$86),1,0),0))</f>
        <v>0</v>
      </c>
      <c r="I125" s="179">
        <f>IF($D$91=DropDowns!$Q$3,IF($C$60=1,IF(I60&lt;$H$112*MAX($D$60:$R$60),1,0),0),IF($C$86=1,IF(I86&lt;$H$112*MAX($D$86:$R$86),1,0),0))</f>
        <v>0</v>
      </c>
      <c r="J125" s="179">
        <f>IF($D$91=DropDowns!$Q$3,IF($C$60=1,IF(J60&lt;$H$112*MAX($D$60:$R$60),1,0),0),IF($C$86=1,IF(J86&lt;$H$112*MAX($D$86:$R$86),1,0),0))</f>
        <v>0</v>
      </c>
      <c r="K125" s="179">
        <f>IF($D$91=DropDowns!$Q$3,IF($C$60=1,IF(K60&lt;$H$112*MAX($D$60:$R$60),1,0),0),IF($C$86=1,IF(K86&lt;$H$112*MAX($D$86:$R$86),1,0),0))</f>
        <v>0</v>
      </c>
      <c r="L125" s="179">
        <f>IF($D$91=DropDowns!$Q$3,IF($C$60=1,IF(L60&lt;$H$112*MAX($D$60:$R$60),1,0),0),IF($C$86=1,IF(L86&lt;$H$112*MAX($D$86:$R$86),1,0),0))</f>
        <v>0</v>
      </c>
      <c r="M125" s="179">
        <f>IF($D$91=DropDowns!$Q$3,IF($C$60=1,IF(M60&lt;$H$112*MAX($D$60:$R$60),1,0),0),IF($C$86=1,IF(M86&lt;$H$112*MAX($D$86:$R$86),1,0),0))</f>
        <v>0</v>
      </c>
      <c r="N125" s="179">
        <f>IF($D$91=DropDowns!$Q$3,IF($C$60=1,IF(N60&lt;$H$112*MAX($D$60:$R$60),1,0),0),IF($C$86=1,IF(N86&lt;$H$112*MAX($D$86:$R$86),1,0),0))</f>
        <v>0</v>
      </c>
      <c r="O125" s="179">
        <f>IF($D$91=DropDowns!$Q$3,IF($C$60=1,IF(O60&lt;$H$112*MAX($D$60:$R$60),1,0),0),IF($C$86=1,IF(O86&lt;$H$112*MAX($D$86:$R$86),1,0),0))</f>
        <v>0</v>
      </c>
      <c r="P125" s="179">
        <f>IF($D$91=DropDowns!$Q$3,IF($C$60=1,IF(P60&lt;$H$112*MAX($D$60:$R$60),1,0),0),IF($C$86=1,IF(P86&lt;$H$112*MAX($D$86:$R$86),1,0),0))</f>
        <v>0</v>
      </c>
      <c r="Q125" s="179">
        <f>IF($D$91=DropDowns!$Q$3,IF($C$60=1,IF(Q60&lt;$H$112*MAX($D$60:$R$60),1,0),0),IF($C$86=1,IF(Q86&lt;$H$112*MAX($D$86:$R$86),1,0),0))</f>
        <v>0</v>
      </c>
      <c r="R125" s="179">
        <f>IF($D$91=DropDowns!$Q$3,IF($C$60=1,IF(R60&lt;$H$112*MAX($D$60:$R$60),1,0),0),IF($C$86=1,IF(R86&lt;$H$112*MAX($D$86:$R$86),1,0),0))</f>
        <v>0</v>
      </c>
      <c r="S125" s="39"/>
    </row>
    <row r="126" spans="2:19" x14ac:dyDescent="0.25">
      <c r="B126" s="1" t="str">
        <f>B165</f>
        <v xml:space="preserve"> Low operator engagement.</v>
      </c>
      <c r="C126" s="1">
        <v>13</v>
      </c>
      <c r="D126" s="179">
        <f t="shared" ref="D126:R126" si="63">IF(D31=0,0,IF(D31=$X$8,0,1))</f>
        <v>0</v>
      </c>
      <c r="E126" s="179">
        <f t="shared" si="63"/>
        <v>0</v>
      </c>
      <c r="F126" s="179">
        <f t="shared" si="63"/>
        <v>0</v>
      </c>
      <c r="G126" s="179">
        <f t="shared" si="63"/>
        <v>0</v>
      </c>
      <c r="H126" s="179">
        <f t="shared" si="63"/>
        <v>0</v>
      </c>
      <c r="I126" s="179">
        <f t="shared" si="63"/>
        <v>0</v>
      </c>
      <c r="J126" s="179">
        <f t="shared" si="63"/>
        <v>0</v>
      </c>
      <c r="K126" s="179">
        <f t="shared" si="63"/>
        <v>0</v>
      </c>
      <c r="L126" s="179">
        <f t="shared" si="63"/>
        <v>0</v>
      </c>
      <c r="M126" s="179">
        <f t="shared" si="63"/>
        <v>0</v>
      </c>
      <c r="N126" s="179">
        <f t="shared" si="63"/>
        <v>0</v>
      </c>
      <c r="O126" s="179">
        <f t="shared" si="63"/>
        <v>0</v>
      </c>
      <c r="P126" s="179">
        <f t="shared" si="63"/>
        <v>0</v>
      </c>
      <c r="Q126" s="179">
        <f t="shared" si="63"/>
        <v>0</v>
      </c>
      <c r="R126" s="179">
        <f t="shared" si="63"/>
        <v>0</v>
      </c>
      <c r="S126" s="39"/>
    </row>
    <row r="127" spans="2:19" x14ac:dyDescent="0.25">
      <c r="B127" s="1" t="str">
        <f>B166</f>
        <v xml:space="preserve"> The building has been through EBCx within the past 5 years.</v>
      </c>
      <c r="C127" s="1">
        <v>14</v>
      </c>
      <c r="D127" s="179">
        <f t="shared" ref="D127:R127" si="64">IF(D20=0,0,IF(D20="Yes",1,0))</f>
        <v>0</v>
      </c>
      <c r="E127" s="179">
        <f t="shared" si="64"/>
        <v>0</v>
      </c>
      <c r="F127" s="179">
        <f t="shared" si="64"/>
        <v>0</v>
      </c>
      <c r="G127" s="179">
        <f t="shared" si="64"/>
        <v>0</v>
      </c>
      <c r="H127" s="179">
        <f t="shared" si="64"/>
        <v>0</v>
      </c>
      <c r="I127" s="179">
        <f t="shared" si="64"/>
        <v>0</v>
      </c>
      <c r="J127" s="179">
        <f t="shared" si="64"/>
        <v>0</v>
      </c>
      <c r="K127" s="179">
        <f t="shared" si="64"/>
        <v>0</v>
      </c>
      <c r="L127" s="179">
        <f t="shared" si="64"/>
        <v>0</v>
      </c>
      <c r="M127" s="179">
        <f t="shared" si="64"/>
        <v>0</v>
      </c>
      <c r="N127" s="179">
        <f t="shared" si="64"/>
        <v>0</v>
      </c>
      <c r="O127" s="179">
        <f t="shared" si="64"/>
        <v>0</v>
      </c>
      <c r="P127" s="179">
        <f t="shared" si="64"/>
        <v>0</v>
      </c>
      <c r="Q127" s="179">
        <f t="shared" si="64"/>
        <v>0</v>
      </c>
      <c r="R127" s="179">
        <f t="shared" si="64"/>
        <v>0</v>
      </c>
      <c r="S127" s="39"/>
    </row>
    <row r="128" spans="2:19" x14ac:dyDescent="0.25">
      <c r="B128" s="322" t="s">
        <v>370</v>
      </c>
      <c r="C128" s="1"/>
      <c r="D128" s="179">
        <f>IF(D98&gt;0,IF(D98&lt;$C$104,1,0),0)</f>
        <v>0</v>
      </c>
      <c r="E128" s="179">
        <f t="shared" ref="E128:R128" si="65">IF(E98&gt;0,IF(E98&lt;$C$104,1,0),0)</f>
        <v>0</v>
      </c>
      <c r="F128" s="179">
        <f t="shared" si="65"/>
        <v>0</v>
      </c>
      <c r="G128" s="179">
        <f t="shared" si="65"/>
        <v>0</v>
      </c>
      <c r="H128" s="179">
        <f t="shared" si="65"/>
        <v>0</v>
      </c>
      <c r="I128" s="179">
        <f t="shared" si="65"/>
        <v>0</v>
      </c>
      <c r="J128" s="179">
        <f t="shared" si="65"/>
        <v>0</v>
      </c>
      <c r="K128" s="179">
        <f t="shared" si="65"/>
        <v>0</v>
      </c>
      <c r="L128" s="179">
        <f t="shared" si="65"/>
        <v>0</v>
      </c>
      <c r="M128" s="179">
        <f t="shared" si="65"/>
        <v>0</v>
      </c>
      <c r="N128" s="179">
        <f t="shared" si="65"/>
        <v>0</v>
      </c>
      <c r="O128" s="179">
        <f t="shared" si="65"/>
        <v>0</v>
      </c>
      <c r="P128" s="179">
        <f t="shared" si="65"/>
        <v>0</v>
      </c>
      <c r="Q128" s="179">
        <f t="shared" si="65"/>
        <v>0</v>
      </c>
      <c r="R128" s="179">
        <f t="shared" si="65"/>
        <v>0</v>
      </c>
      <c r="S128" s="39"/>
    </row>
    <row r="129" spans="1:19" x14ac:dyDescent="0.25">
      <c r="B129" s="1"/>
      <c r="C129" s="1"/>
      <c r="D129" s="50"/>
      <c r="E129" s="50"/>
      <c r="F129" s="50"/>
      <c r="G129" s="50"/>
      <c r="H129" s="50"/>
      <c r="I129" s="50"/>
      <c r="J129" s="50"/>
      <c r="K129" s="50"/>
      <c r="L129" s="50"/>
      <c r="M129" s="50"/>
      <c r="N129" s="50"/>
      <c r="O129" s="50"/>
      <c r="P129" s="50"/>
      <c r="Q129" s="50"/>
      <c r="R129" s="50"/>
      <c r="S129" s="39"/>
    </row>
    <row r="130" spans="1:19" ht="33" customHeight="1" x14ac:dyDescent="0.25">
      <c r="B130" s="3" t="s">
        <v>351</v>
      </c>
      <c r="C130" s="3"/>
      <c r="D130" s="5" t="str">
        <f t="shared" ref="D130:R130" si="66">D12</f>
        <v/>
      </c>
      <c r="E130" s="5" t="str">
        <f t="shared" si="66"/>
        <v/>
      </c>
      <c r="F130" s="5" t="str">
        <f t="shared" si="66"/>
        <v/>
      </c>
      <c r="G130" s="5" t="str">
        <f t="shared" si="66"/>
        <v/>
      </c>
      <c r="H130" s="5" t="str">
        <f t="shared" si="66"/>
        <v/>
      </c>
      <c r="I130" s="5" t="str">
        <f t="shared" si="66"/>
        <v/>
      </c>
      <c r="J130" s="5" t="str">
        <f t="shared" si="66"/>
        <v/>
      </c>
      <c r="K130" s="5" t="str">
        <f t="shared" si="66"/>
        <v/>
      </c>
      <c r="L130" s="5" t="str">
        <f t="shared" si="66"/>
        <v/>
      </c>
      <c r="M130" s="5" t="str">
        <f t="shared" si="66"/>
        <v/>
      </c>
      <c r="N130" s="5" t="str">
        <f t="shared" si="66"/>
        <v/>
      </c>
      <c r="O130" s="5" t="str">
        <f t="shared" si="66"/>
        <v/>
      </c>
      <c r="P130" s="5" t="str">
        <f t="shared" si="66"/>
        <v/>
      </c>
      <c r="Q130" s="5" t="str">
        <f t="shared" si="66"/>
        <v/>
      </c>
      <c r="R130" s="5" t="str">
        <f t="shared" si="66"/>
        <v/>
      </c>
      <c r="S130" s="39"/>
    </row>
    <row r="131" spans="1:19" ht="71.25" customHeight="1" x14ac:dyDescent="0.25">
      <c r="B131" s="48" t="s">
        <v>371</v>
      </c>
      <c r="C131" s="3"/>
      <c r="D131" s="176" t="str">
        <f>IFERROR(VLOOKUP(D109,$D$141:$E$151,2,FALSE),"")</f>
        <v/>
      </c>
      <c r="E131" s="176" t="str">
        <f t="shared" ref="E131:R131" si="67">IFERROR(VLOOKUP(E109,$D$141:$E$151,2,FALSE),"")</f>
        <v/>
      </c>
      <c r="F131" s="176" t="str">
        <f t="shared" si="67"/>
        <v/>
      </c>
      <c r="G131" s="176" t="str">
        <f t="shared" si="67"/>
        <v/>
      </c>
      <c r="H131" s="176" t="str">
        <f t="shared" si="67"/>
        <v/>
      </c>
      <c r="I131" s="176" t="str">
        <f t="shared" si="67"/>
        <v/>
      </c>
      <c r="J131" s="176" t="str">
        <f t="shared" si="67"/>
        <v/>
      </c>
      <c r="K131" s="176" t="str">
        <f t="shared" si="67"/>
        <v/>
      </c>
      <c r="L131" s="176" t="str">
        <f t="shared" si="67"/>
        <v/>
      </c>
      <c r="M131" s="176" t="str">
        <f t="shared" si="67"/>
        <v/>
      </c>
      <c r="N131" s="176" t="str">
        <f t="shared" si="67"/>
        <v/>
      </c>
      <c r="O131" s="176" t="str">
        <f t="shared" si="67"/>
        <v/>
      </c>
      <c r="P131" s="176" t="str">
        <f t="shared" si="67"/>
        <v/>
      </c>
      <c r="Q131" s="176" t="str">
        <f t="shared" si="67"/>
        <v/>
      </c>
      <c r="R131" s="176" t="str">
        <f t="shared" si="67"/>
        <v/>
      </c>
    </row>
    <row r="132" spans="1:19" ht="231.75" customHeight="1" x14ac:dyDescent="0.25">
      <c r="B132" s="48" t="s">
        <v>372</v>
      </c>
      <c r="C132" s="3"/>
      <c r="D132" s="176" t="str">
        <f>IF(D108&lt;2,"",IF(D108=$D$112,"",IF(D114=1,$E$153,"")&amp;IF(D115=1,$E$154,"")&amp;IF(D116=1,$E$155,"")&amp;IF(D117=1,$E$156,"")&amp;IF(D118=1,$E$157,"")&amp;IF(D119=1,$E$158,"")&amp;IF(D120=1,$E$159,"")&amp;IF(D121=1,$E$160,"")&amp;IF(D122=1,$E$161,"")&amp;IF(D123=1,$E$162,"")&amp;IF(D124=1,$E$163,"")&amp;IF(D125=1,$E$164,"")&amp;IF(D126=1,$E$165,"")))</f>
        <v/>
      </c>
      <c r="E132" s="176" t="str">
        <f t="shared" ref="E132:R132" si="68">IF(E108&lt;2,"",IF(E108=$D$112,"",IF(E114=1,$E$153,"")&amp;IF(E115=1,$E$154,"")&amp;IF(E116=1,$E$155,"")&amp;IF(E117=1,$E$156,"")&amp;IF(E118=1,$E$157,"")&amp;IF(E119=1,$E$158,"")&amp;IF(E120=1,$E$159,"")&amp;IF(E121=1,$E$160,"")&amp;IF(E122=1,$E$161,"")&amp;IF(E123=1,$E$162,"")&amp;IF(E124=1,$E$163,"")&amp;IF(E125=1,$E$164,"")&amp;IF(E126=1,$E$165,"")))</f>
        <v/>
      </c>
      <c r="F132" s="176" t="str">
        <f t="shared" si="68"/>
        <v/>
      </c>
      <c r="G132" s="176" t="str">
        <f t="shared" si="68"/>
        <v/>
      </c>
      <c r="H132" s="176" t="str">
        <f t="shared" si="68"/>
        <v/>
      </c>
      <c r="I132" s="176" t="str">
        <f t="shared" si="68"/>
        <v/>
      </c>
      <c r="J132" s="176" t="str">
        <f t="shared" si="68"/>
        <v/>
      </c>
      <c r="K132" s="176" t="str">
        <f t="shared" si="68"/>
        <v/>
      </c>
      <c r="L132" s="176" t="str">
        <f t="shared" si="68"/>
        <v/>
      </c>
      <c r="M132" s="176" t="str">
        <f t="shared" si="68"/>
        <v/>
      </c>
      <c r="N132" s="176" t="str">
        <f t="shared" si="68"/>
        <v/>
      </c>
      <c r="O132" s="176" t="str">
        <f t="shared" si="68"/>
        <v/>
      </c>
      <c r="P132" s="176" t="str">
        <f t="shared" si="68"/>
        <v/>
      </c>
      <c r="Q132" s="176" t="str">
        <f t="shared" si="68"/>
        <v/>
      </c>
      <c r="R132" s="176" t="str">
        <f t="shared" si="68"/>
        <v/>
      </c>
    </row>
    <row r="133" spans="1:19" ht="168" customHeight="1" x14ac:dyDescent="0.25">
      <c r="B133" s="323" t="s">
        <v>373</v>
      </c>
      <c r="C133" s="324"/>
      <c r="D133" s="325" t="str">
        <f>_xlfn.CONCAT(D131,D132,D134,D135)</f>
        <v/>
      </c>
      <c r="E133" s="325" t="str">
        <f t="shared" ref="E133:R133" si="69">_xlfn.CONCAT(E131,E132,E134,E135)</f>
        <v/>
      </c>
      <c r="F133" s="325" t="str">
        <f t="shared" si="69"/>
        <v/>
      </c>
      <c r="G133" s="325" t="str">
        <f t="shared" si="69"/>
        <v/>
      </c>
      <c r="H133" s="325" t="str">
        <f t="shared" si="69"/>
        <v/>
      </c>
      <c r="I133" s="325" t="str">
        <f t="shared" si="69"/>
        <v/>
      </c>
      <c r="J133" s="325" t="str">
        <f t="shared" si="69"/>
        <v/>
      </c>
      <c r="K133" s="325" t="str">
        <f t="shared" si="69"/>
        <v/>
      </c>
      <c r="L133" s="325" t="str">
        <f t="shared" si="69"/>
        <v/>
      </c>
      <c r="M133" s="325" t="str">
        <f t="shared" si="69"/>
        <v/>
      </c>
      <c r="N133" s="325" t="str">
        <f t="shared" si="69"/>
        <v/>
      </c>
      <c r="O133" s="325" t="str">
        <f t="shared" si="69"/>
        <v/>
      </c>
      <c r="P133" s="325" t="str">
        <f t="shared" si="69"/>
        <v/>
      </c>
      <c r="Q133" s="325" t="str">
        <f t="shared" si="69"/>
        <v/>
      </c>
      <c r="R133" s="325" t="str">
        <f t="shared" si="69"/>
        <v/>
      </c>
    </row>
    <row r="134" spans="1:19" ht="172.5" customHeight="1" x14ac:dyDescent="0.25">
      <c r="A134"/>
      <c r="B134" s="175" t="s">
        <v>374</v>
      </c>
      <c r="D134" s="177" t="str">
        <f>IF(D108&lt;1.5,(IF(D114=1,$B$114,"")&amp;IF(D115=1,$B$115,"")&amp;IF(D116=1,$B$116,"")&amp;IF(D117=1,$B$117,"")&amp;IF(D118=1,$B$118,"")&amp;IF(D121=1,$B$121,"")&amp;IF(D123=1,$B$123,"")&amp;IF(D124=1,$B$124,"")&amp;IF(D125=1,$B$125,"")&amp;IF(D126=1,$B$126,"")&amp;IF(D127=1,$B$127,"")),"")</f>
        <v/>
      </c>
      <c r="E134" s="177" t="str">
        <f t="shared" ref="E134:R134" si="70">IF(E108&lt;1.5,(IF(E114=1,$B$114,"")&amp;IF(E115=1,$B$115,"")&amp;IF(E116=1,$B$116,"")&amp;IF(E117=1,$B$117,"")&amp;IF(E118=1,$B$118,"")&amp;IF(E121=1,$B$121,"")&amp;IF(E123=1,$B$123,"")&amp;IF(E124=1,$B$124,"")&amp;IF(E125=1,$B$125,"")&amp;IF(E126=1,$B$126,"")&amp;IF(E127=1,$B$127,"")),"")</f>
        <v/>
      </c>
      <c r="F134" s="177" t="str">
        <f t="shared" si="70"/>
        <v/>
      </c>
      <c r="G134" s="177" t="str">
        <f t="shared" si="70"/>
        <v/>
      </c>
      <c r="H134" s="177" t="str">
        <f t="shared" si="70"/>
        <v/>
      </c>
      <c r="I134" s="177" t="str">
        <f t="shared" si="70"/>
        <v/>
      </c>
      <c r="J134" s="177" t="str">
        <f t="shared" si="70"/>
        <v/>
      </c>
      <c r="K134" s="177" t="str">
        <f t="shared" si="70"/>
        <v/>
      </c>
      <c r="L134" s="177" t="str">
        <f t="shared" si="70"/>
        <v/>
      </c>
      <c r="M134" s="177" t="str">
        <f t="shared" si="70"/>
        <v/>
      </c>
      <c r="N134" s="177" t="str">
        <f t="shared" si="70"/>
        <v/>
      </c>
      <c r="O134" s="177" t="str">
        <f t="shared" si="70"/>
        <v/>
      </c>
      <c r="P134" s="177" t="str">
        <f t="shared" si="70"/>
        <v/>
      </c>
      <c r="Q134" s="177" t="str">
        <f t="shared" si="70"/>
        <v/>
      </c>
      <c r="R134" s="177" t="str">
        <f t="shared" si="70"/>
        <v/>
      </c>
    </row>
    <row r="135" spans="1:19" ht="115.5" customHeight="1" x14ac:dyDescent="0.25">
      <c r="A135"/>
      <c r="B135" s="326" t="s">
        <v>375</v>
      </c>
      <c r="C135" s="327"/>
      <c r="D135" s="328" t="str">
        <f>IF(D128=1,$E$167,"")</f>
        <v/>
      </c>
      <c r="E135" s="328" t="str">
        <f t="shared" ref="E135:R135" si="71">IF(E128=1,$E$167,"")</f>
        <v/>
      </c>
      <c r="F135" s="328" t="str">
        <f t="shared" si="71"/>
        <v/>
      </c>
      <c r="G135" s="328" t="str">
        <f t="shared" si="71"/>
        <v/>
      </c>
      <c r="H135" s="328" t="str">
        <f t="shared" si="71"/>
        <v/>
      </c>
      <c r="I135" s="328" t="str">
        <f t="shared" si="71"/>
        <v/>
      </c>
      <c r="J135" s="328" t="str">
        <f t="shared" si="71"/>
        <v/>
      </c>
      <c r="K135" s="328" t="str">
        <f t="shared" si="71"/>
        <v/>
      </c>
      <c r="L135" s="328" t="str">
        <f t="shared" si="71"/>
        <v/>
      </c>
      <c r="M135" s="328" t="str">
        <f t="shared" si="71"/>
        <v/>
      </c>
      <c r="N135" s="328" t="str">
        <f t="shared" si="71"/>
        <v/>
      </c>
      <c r="O135" s="328" t="str">
        <f t="shared" si="71"/>
        <v/>
      </c>
      <c r="P135" s="328" t="str">
        <f t="shared" si="71"/>
        <v/>
      </c>
      <c r="Q135" s="328" t="str">
        <f t="shared" si="71"/>
        <v/>
      </c>
      <c r="R135" s="328" t="str">
        <f t="shared" si="71"/>
        <v/>
      </c>
    </row>
    <row r="136" spans="1:19" ht="18" customHeight="1" x14ac:dyDescent="0.25">
      <c r="A136"/>
    </row>
    <row r="137" spans="1:19" x14ac:dyDescent="0.25">
      <c r="B137" s="3"/>
      <c r="C137" s="3"/>
      <c r="D137" s="33"/>
      <c r="H137" s="33"/>
      <c r="I137" s="33"/>
      <c r="J137" s="33"/>
      <c r="K137" s="33"/>
      <c r="L137" s="33"/>
      <c r="M137" s="33"/>
      <c r="N137" s="33"/>
      <c r="O137" s="33"/>
      <c r="P137" s="33"/>
      <c r="Q137" s="33"/>
      <c r="R137" s="33"/>
      <c r="S137" s="39"/>
    </row>
    <row r="138" spans="1:19" s="36" customFormat="1" ht="5.25" customHeight="1" x14ac:dyDescent="0.25">
      <c r="A138" s="34"/>
      <c r="B138" s="46"/>
      <c r="C138" s="46"/>
      <c r="D138" s="47"/>
      <c r="H138" s="47"/>
      <c r="I138" s="47"/>
      <c r="J138" s="47"/>
      <c r="K138" s="47"/>
      <c r="L138" s="47"/>
      <c r="M138" s="47"/>
      <c r="N138" s="47"/>
      <c r="O138" s="47"/>
      <c r="P138" s="47"/>
      <c r="Q138" s="47"/>
      <c r="R138" s="47"/>
      <c r="S138" s="42"/>
    </row>
    <row r="139" spans="1:19" x14ac:dyDescent="0.25">
      <c r="B139" s="3"/>
      <c r="C139" s="3"/>
      <c r="D139" s="33"/>
      <c r="H139" s="33"/>
      <c r="I139" s="33"/>
      <c r="J139" s="33"/>
      <c r="K139" s="33"/>
      <c r="L139" s="33"/>
      <c r="M139" s="33"/>
      <c r="N139" s="33"/>
      <c r="O139" s="33"/>
      <c r="P139" s="33"/>
      <c r="Q139" s="33"/>
      <c r="R139" s="33"/>
      <c r="S139" s="39"/>
    </row>
    <row r="140" spans="1:19" x14ac:dyDescent="0.25">
      <c r="B140" s="3" t="s">
        <v>376</v>
      </c>
      <c r="C140" s="3"/>
      <c r="D140" s="45" t="s">
        <v>377</v>
      </c>
      <c r="E140" s="5" t="s">
        <v>378</v>
      </c>
      <c r="H140" s="33"/>
      <c r="I140" s="33"/>
      <c r="J140" s="33"/>
      <c r="K140" s="33"/>
      <c r="L140" s="33"/>
      <c r="M140" s="33"/>
      <c r="N140" s="33"/>
      <c r="O140" s="33"/>
      <c r="P140" s="33"/>
      <c r="Q140" s="33"/>
      <c r="R140" s="33"/>
      <c r="S140" s="39"/>
    </row>
    <row r="141" spans="1:19" x14ac:dyDescent="0.25">
      <c r="B141" s="340" t="s">
        <v>379</v>
      </c>
      <c r="C141" s="1"/>
      <c r="D141" s="2">
        <v>10</v>
      </c>
      <c r="E141" s="334" t="s">
        <v>380</v>
      </c>
      <c r="F141" s="135"/>
      <c r="G141" s="135"/>
      <c r="H141" s="135"/>
      <c r="I141" s="135"/>
      <c r="J141" s="135"/>
      <c r="K141" s="135"/>
      <c r="L141" s="135"/>
      <c r="M141" s="135"/>
      <c r="S141" s="39"/>
    </row>
    <row r="142" spans="1:19" x14ac:dyDescent="0.25">
      <c r="B142" s="340" t="s">
        <v>381</v>
      </c>
      <c r="C142" s="1"/>
      <c r="D142" s="2">
        <v>9</v>
      </c>
      <c r="E142" s="334" t="s">
        <v>382</v>
      </c>
      <c r="F142" s="135"/>
      <c r="G142" s="135"/>
      <c r="H142" s="135"/>
      <c r="I142" s="135"/>
      <c r="J142" s="135"/>
      <c r="K142" s="135"/>
      <c r="L142" s="135"/>
      <c r="M142" s="135"/>
      <c r="S142" s="39"/>
    </row>
    <row r="143" spans="1:19" x14ac:dyDescent="0.25">
      <c r="C143" s="1"/>
      <c r="D143" s="2">
        <v>8</v>
      </c>
      <c r="E143" s="334" t="s">
        <v>382</v>
      </c>
      <c r="F143" s="135"/>
      <c r="G143" s="135"/>
      <c r="H143" s="135"/>
      <c r="I143" s="135"/>
      <c r="J143" s="135"/>
      <c r="K143" s="135"/>
      <c r="L143" s="135"/>
      <c r="M143" s="135"/>
      <c r="S143" s="39"/>
    </row>
    <row r="144" spans="1:19" x14ac:dyDescent="0.25">
      <c r="C144" s="1"/>
      <c r="D144" s="2">
        <v>7</v>
      </c>
      <c r="E144" s="334" t="s">
        <v>383</v>
      </c>
      <c r="F144" s="135"/>
      <c r="G144" s="135"/>
      <c r="H144" s="135"/>
      <c r="I144" s="135"/>
      <c r="J144" s="135"/>
      <c r="K144" s="135"/>
      <c r="L144" s="135"/>
      <c r="M144" s="135"/>
      <c r="S144" s="39"/>
    </row>
    <row r="145" spans="2:25" x14ac:dyDescent="0.25">
      <c r="C145" s="1"/>
      <c r="D145" s="2">
        <v>6</v>
      </c>
      <c r="E145" s="334" t="s">
        <v>383</v>
      </c>
      <c r="F145" s="135"/>
      <c r="G145" s="135"/>
      <c r="H145" s="135"/>
      <c r="I145" s="135"/>
      <c r="J145" s="135"/>
      <c r="K145" s="135"/>
      <c r="L145" s="135"/>
      <c r="M145" s="135"/>
      <c r="S145" s="39"/>
    </row>
    <row r="146" spans="2:25" x14ac:dyDescent="0.25">
      <c r="C146" s="1"/>
      <c r="D146" s="2">
        <v>5</v>
      </c>
      <c r="E146" s="334" t="s">
        <v>384</v>
      </c>
      <c r="F146" s="135"/>
      <c r="G146" s="135"/>
      <c r="H146" s="135"/>
      <c r="I146" s="135"/>
      <c r="J146" s="135"/>
      <c r="K146" s="135"/>
      <c r="L146" s="135"/>
      <c r="M146" s="135"/>
      <c r="O146" s="14"/>
      <c r="P146" s="14"/>
      <c r="Q146" s="14"/>
      <c r="R146" s="14"/>
      <c r="S146" s="41"/>
      <c r="T146" s="14"/>
      <c r="U146" s="14"/>
      <c r="V146" s="14"/>
      <c r="W146" s="14"/>
      <c r="X146" s="14"/>
      <c r="Y146" s="14"/>
    </row>
    <row r="147" spans="2:25" x14ac:dyDescent="0.25">
      <c r="C147" s="1"/>
      <c r="D147" s="2">
        <v>4</v>
      </c>
      <c r="E147" s="334" t="s">
        <v>384</v>
      </c>
      <c r="F147" s="135"/>
      <c r="G147" s="135"/>
      <c r="H147" s="135"/>
      <c r="I147" s="135"/>
      <c r="J147" s="136"/>
      <c r="K147" s="135"/>
      <c r="L147" s="135"/>
      <c r="M147" s="135"/>
      <c r="S147" s="39"/>
    </row>
    <row r="148" spans="2:25" x14ac:dyDescent="0.25">
      <c r="C148" s="1"/>
      <c r="D148" s="2">
        <v>3</v>
      </c>
      <c r="E148" s="334" t="s">
        <v>385</v>
      </c>
      <c r="F148" s="135"/>
      <c r="G148" s="135"/>
      <c r="H148" s="135"/>
      <c r="I148" s="135"/>
      <c r="J148" s="135"/>
      <c r="K148" s="135"/>
      <c r="L148" s="135"/>
      <c r="M148" s="135"/>
      <c r="S148" s="39"/>
    </row>
    <row r="149" spans="2:25" x14ac:dyDescent="0.25">
      <c r="C149" s="1"/>
      <c r="D149" s="2">
        <v>2</v>
      </c>
      <c r="E149" s="334" t="s">
        <v>386</v>
      </c>
      <c r="F149" s="135"/>
      <c r="G149" s="135"/>
      <c r="H149" s="135"/>
      <c r="I149" s="135"/>
      <c r="J149" s="135"/>
      <c r="K149" s="135"/>
      <c r="L149" s="135"/>
      <c r="M149" s="135"/>
    </row>
    <row r="150" spans="2:25" x14ac:dyDescent="0.25">
      <c r="B150" s="1"/>
      <c r="C150" s="1"/>
      <c r="D150" s="2">
        <v>1</v>
      </c>
      <c r="E150" s="334" t="s">
        <v>387</v>
      </c>
      <c r="F150" s="135"/>
      <c r="G150" s="135"/>
      <c r="H150" s="135"/>
      <c r="I150" s="135"/>
      <c r="J150" s="135"/>
      <c r="K150" s="135"/>
      <c r="L150" s="135"/>
      <c r="M150" s="135"/>
    </row>
    <row r="151" spans="2:25" x14ac:dyDescent="0.25">
      <c r="B151" s="3" t="s">
        <v>388</v>
      </c>
      <c r="C151" s="1"/>
      <c r="D151" s="2">
        <v>0</v>
      </c>
      <c r="E151" s="334" t="s">
        <v>387</v>
      </c>
      <c r="F151" s="135"/>
      <c r="G151" s="135"/>
      <c r="H151" s="135"/>
      <c r="I151" s="135"/>
      <c r="J151" s="135"/>
      <c r="K151" s="135"/>
      <c r="L151" s="135"/>
      <c r="M151" s="135"/>
    </row>
    <row r="152" spans="2:25" x14ac:dyDescent="0.25">
      <c r="B152" s="1"/>
      <c r="C152" s="1" t="s">
        <v>369</v>
      </c>
      <c r="E152" s="5" t="s">
        <v>389</v>
      </c>
    </row>
    <row r="153" spans="2:25" x14ac:dyDescent="0.25">
      <c r="B153" s="335" t="s">
        <v>390</v>
      </c>
      <c r="C153" s="1">
        <v>1</v>
      </c>
      <c r="D153" s="2" t="s">
        <v>391</v>
      </c>
      <c r="E153" s="337" t="s">
        <v>392</v>
      </c>
      <c r="F153" s="135"/>
      <c r="G153" s="135"/>
      <c r="H153" s="135"/>
      <c r="I153" s="135"/>
      <c r="J153" s="135"/>
      <c r="K153" s="135"/>
      <c r="L153" s="135"/>
      <c r="M153" s="135"/>
    </row>
    <row r="154" spans="2:25" x14ac:dyDescent="0.25">
      <c r="B154" s="335" t="s">
        <v>393</v>
      </c>
      <c r="C154" s="1">
        <f>C153+1</f>
        <v>2</v>
      </c>
      <c r="D154" s="2" t="s">
        <v>391</v>
      </c>
      <c r="E154" s="334" t="s">
        <v>394</v>
      </c>
      <c r="F154" s="135"/>
      <c r="G154" s="135"/>
      <c r="H154" s="135"/>
      <c r="I154" s="135"/>
      <c r="J154" s="135"/>
      <c r="K154" s="135"/>
      <c r="L154" s="135"/>
      <c r="M154" s="135"/>
    </row>
    <row r="155" spans="2:25" x14ac:dyDescent="0.25">
      <c r="B155" s="335" t="s">
        <v>395</v>
      </c>
      <c r="C155" s="1">
        <f t="shared" ref="C155:C164" si="72">C154+1</f>
        <v>3</v>
      </c>
      <c r="D155" s="2" t="s">
        <v>391</v>
      </c>
      <c r="E155" s="334" t="s">
        <v>396</v>
      </c>
      <c r="F155" s="135"/>
      <c r="G155" s="135"/>
      <c r="H155" s="135"/>
      <c r="I155" s="135"/>
      <c r="J155" s="135"/>
      <c r="K155" s="135"/>
      <c r="L155" s="135"/>
      <c r="M155" s="135"/>
    </row>
    <row r="156" spans="2:25" x14ac:dyDescent="0.25">
      <c r="B156" s="335" t="s">
        <v>397</v>
      </c>
      <c r="C156" s="1">
        <f t="shared" si="72"/>
        <v>4</v>
      </c>
      <c r="D156" s="2" t="s">
        <v>391</v>
      </c>
      <c r="E156" s="334" t="s">
        <v>398</v>
      </c>
      <c r="F156" s="135"/>
      <c r="G156" s="135"/>
      <c r="H156" s="135"/>
      <c r="I156" s="135"/>
      <c r="J156" s="135"/>
      <c r="K156" s="135"/>
      <c r="L156" s="135"/>
      <c r="M156" s="135"/>
    </row>
    <row r="157" spans="2:25" x14ac:dyDescent="0.25">
      <c r="B157" s="335" t="s">
        <v>399</v>
      </c>
      <c r="C157" s="1">
        <f t="shared" si="72"/>
        <v>5</v>
      </c>
      <c r="D157" s="2" t="s">
        <v>391</v>
      </c>
      <c r="E157" s="334" t="s">
        <v>400</v>
      </c>
      <c r="F157" s="135"/>
      <c r="G157" s="135"/>
      <c r="H157" s="135"/>
      <c r="I157" s="135"/>
      <c r="J157" s="135"/>
      <c r="K157" s="135"/>
      <c r="L157" s="135"/>
      <c r="M157" s="135"/>
    </row>
    <row r="158" spans="2:25" x14ac:dyDescent="0.25">
      <c r="B158" s="335" t="s">
        <v>401</v>
      </c>
      <c r="C158" s="1">
        <f t="shared" si="72"/>
        <v>6</v>
      </c>
      <c r="D158" s="2" t="s">
        <v>391</v>
      </c>
      <c r="E158" s="334" t="s">
        <v>402</v>
      </c>
      <c r="F158" s="135"/>
      <c r="G158" s="135"/>
      <c r="H158" s="135"/>
      <c r="I158" s="135"/>
      <c r="J158" s="135"/>
      <c r="K158" s="135"/>
      <c r="L158" s="135"/>
      <c r="M158" s="135"/>
    </row>
    <row r="159" spans="2:25" x14ac:dyDescent="0.25">
      <c r="B159" s="335" t="s">
        <v>403</v>
      </c>
      <c r="C159" s="1">
        <f t="shared" si="72"/>
        <v>7</v>
      </c>
      <c r="D159" s="2" t="s">
        <v>391</v>
      </c>
      <c r="E159" s="334" t="s">
        <v>404</v>
      </c>
      <c r="F159" s="135"/>
      <c r="G159" s="135"/>
      <c r="H159" s="135"/>
      <c r="I159" s="135"/>
      <c r="J159" s="135"/>
      <c r="K159" s="135"/>
      <c r="L159" s="135"/>
      <c r="M159" s="135"/>
    </row>
    <row r="160" spans="2:25" x14ac:dyDescent="0.25">
      <c r="B160" s="335" t="s">
        <v>405</v>
      </c>
      <c r="C160" s="1">
        <f t="shared" si="72"/>
        <v>8</v>
      </c>
      <c r="D160" s="2" t="s">
        <v>391</v>
      </c>
      <c r="E160" s="334" t="s">
        <v>406</v>
      </c>
      <c r="F160" s="135"/>
      <c r="G160" s="135"/>
      <c r="H160" s="135"/>
      <c r="I160" s="135"/>
      <c r="J160" s="135"/>
      <c r="K160" s="135"/>
      <c r="L160" s="135"/>
      <c r="M160" s="135"/>
    </row>
    <row r="161" spans="2:13" x14ac:dyDescent="0.25">
      <c r="B161" s="335" t="s">
        <v>407</v>
      </c>
      <c r="C161" s="1">
        <f t="shared" si="72"/>
        <v>9</v>
      </c>
      <c r="D161" s="2" t="s">
        <v>391</v>
      </c>
      <c r="E161" s="334" t="s">
        <v>408</v>
      </c>
      <c r="F161" s="135"/>
      <c r="G161" s="135"/>
      <c r="H161" s="135"/>
      <c r="I161" s="135"/>
      <c r="J161" s="135"/>
      <c r="K161" s="135"/>
      <c r="L161" s="135"/>
      <c r="M161" s="135"/>
    </row>
    <row r="162" spans="2:13" x14ac:dyDescent="0.25">
      <c r="B162" s="335" t="s">
        <v>409</v>
      </c>
      <c r="C162" s="1">
        <f t="shared" si="72"/>
        <v>10</v>
      </c>
      <c r="D162" s="2" t="s">
        <v>391</v>
      </c>
      <c r="E162" s="334" t="s">
        <v>410</v>
      </c>
      <c r="F162" s="135"/>
      <c r="G162" s="135"/>
      <c r="H162" s="135"/>
      <c r="I162" s="135"/>
      <c r="J162" s="135"/>
      <c r="K162" s="135"/>
      <c r="L162" s="135"/>
      <c r="M162" s="135"/>
    </row>
    <row r="163" spans="2:13" x14ac:dyDescent="0.25">
      <c r="B163" s="335" t="s">
        <v>411</v>
      </c>
      <c r="C163" s="1">
        <f t="shared" si="72"/>
        <v>11</v>
      </c>
      <c r="D163" s="2" t="s">
        <v>391</v>
      </c>
      <c r="E163" s="334" t="s">
        <v>412</v>
      </c>
      <c r="F163" s="135"/>
      <c r="G163" s="135"/>
      <c r="H163" s="135"/>
      <c r="I163" s="135"/>
      <c r="J163" s="135"/>
      <c r="K163" s="135"/>
      <c r="L163" s="135"/>
      <c r="M163" s="135"/>
    </row>
    <row r="164" spans="2:13" x14ac:dyDescent="0.25">
      <c r="B164" s="335" t="s">
        <v>413</v>
      </c>
      <c r="C164" s="1">
        <f t="shared" si="72"/>
        <v>12</v>
      </c>
      <c r="D164" s="2" t="s">
        <v>391</v>
      </c>
      <c r="E164" s="334" t="s">
        <v>414</v>
      </c>
      <c r="F164" s="135"/>
      <c r="G164" s="135"/>
      <c r="H164" s="135"/>
      <c r="I164" s="135"/>
      <c r="J164" s="135"/>
      <c r="K164" s="135"/>
      <c r="L164" s="135"/>
      <c r="M164" s="135"/>
    </row>
    <row r="165" spans="2:13" x14ac:dyDescent="0.25">
      <c r="B165" s="335" t="s">
        <v>415</v>
      </c>
      <c r="C165">
        <v>13</v>
      </c>
      <c r="D165" s="2" t="s">
        <v>391</v>
      </c>
      <c r="E165" s="334" t="s">
        <v>416</v>
      </c>
      <c r="F165" s="135"/>
      <c r="G165" s="135"/>
      <c r="H165" s="135"/>
      <c r="I165" s="135"/>
      <c r="J165" s="135"/>
      <c r="K165" s="135"/>
      <c r="L165" s="135"/>
      <c r="M165" s="135"/>
    </row>
    <row r="166" spans="2:13" x14ac:dyDescent="0.25">
      <c r="B166" s="336" t="s">
        <v>417</v>
      </c>
      <c r="C166">
        <v>14</v>
      </c>
      <c r="D166" s="2" t="s">
        <v>391</v>
      </c>
      <c r="E166" s="334" t="s">
        <v>418</v>
      </c>
      <c r="F166" s="135"/>
      <c r="G166" s="135"/>
      <c r="H166" s="135"/>
      <c r="I166" s="135"/>
      <c r="J166" s="135"/>
      <c r="K166" s="135"/>
      <c r="L166" s="135"/>
      <c r="M166" s="135"/>
    </row>
    <row r="167" spans="2:13" x14ac:dyDescent="0.25">
      <c r="B167" s="336" t="s">
        <v>419</v>
      </c>
      <c r="C167">
        <v>15</v>
      </c>
      <c r="D167" s="2" t="s">
        <v>391</v>
      </c>
      <c r="E167" s="334" t="s">
        <v>420</v>
      </c>
      <c r="F167" s="135"/>
      <c r="G167" s="135"/>
      <c r="H167" s="135"/>
      <c r="I167" s="135"/>
      <c r="J167" s="135"/>
      <c r="K167" s="135"/>
      <c r="L167" s="135"/>
      <c r="M167" s="135"/>
    </row>
  </sheetData>
  <phoneticPr fontId="25" type="noConversion"/>
  <conditionalFormatting sqref="C80 C86 C89 C60:C75">
    <cfRule type="cellIs" dxfId="2" priority="9" operator="equal">
      <formula>1</formula>
    </cfRule>
  </conditionalFormatting>
  <conditionalFormatting sqref="D92:R92">
    <cfRule type="colorScale" priority="3">
      <colorScale>
        <cfvo type="min"/>
        <cfvo type="percentile" val="50"/>
        <cfvo type="max"/>
        <color rgb="FFF8696B"/>
        <color rgb="FFFFEB84"/>
        <color rgb="FF63BE7B"/>
      </colorScale>
    </cfRule>
  </conditionalFormatting>
  <conditionalFormatting sqref="C57:C58">
    <cfRule type="cellIs" dxfId="1" priority="2" operator="equal">
      <formula>1</formula>
    </cfRule>
  </conditionalFormatting>
  <conditionalFormatting sqref="C83:C84">
    <cfRule type="cellIs" dxfId="0" priority="1" operator="equal">
      <formula>1</formula>
    </cfRule>
  </conditionalFormatting>
  <pageMargins left="0.7" right="0.7" top="0.75" bottom="0.75" header="0.3" footer="0.3"/>
  <pageSetup orientation="portrait" r:id="rId1"/>
  <headerFooter>
    <oddHeader>&amp;R&amp;"Calibri"&amp;12&amp;K000000 UNCLASSIFIED - NON CLASSIFIÉ&amp;1#_x000D_</oddHeader>
  </headerFooter>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ACA3A-04F4-4188-ABC4-FBDE4C9506CC}">
  <sheetPr codeName="Sheet2">
    <tabColor rgb="FF95AAED"/>
  </sheetPr>
  <dimension ref="A1:X83"/>
  <sheetViews>
    <sheetView zoomScale="85" zoomScaleNormal="85" workbookViewId="0">
      <selection activeCell="H9" sqref="H9"/>
    </sheetView>
  </sheetViews>
  <sheetFormatPr baseColWidth="10" defaultColWidth="9.140625" defaultRowHeight="15" x14ac:dyDescent="0.25"/>
  <cols>
    <col min="3" max="3" width="9.5703125" bestFit="1" customWidth="1"/>
    <col min="4" max="4" width="26" bestFit="1" customWidth="1"/>
    <col min="5" max="5" width="17" customWidth="1"/>
    <col min="6" max="6" width="15.140625" customWidth="1"/>
    <col min="7" max="7" width="27" customWidth="1"/>
    <col min="8" max="8" width="10.7109375" bestFit="1" customWidth="1"/>
    <col min="9" max="9" width="9.42578125" customWidth="1"/>
    <col min="10" max="11" width="9.5703125" bestFit="1" customWidth="1"/>
    <col min="12" max="14" width="9.28515625" bestFit="1" customWidth="1"/>
    <col min="15" max="16" width="9.5703125" bestFit="1" customWidth="1"/>
    <col min="17" max="17" width="9.28515625" bestFit="1" customWidth="1"/>
    <col min="18" max="19" width="9.5703125" bestFit="1" customWidth="1"/>
    <col min="20" max="20" width="9.28515625" bestFit="1" customWidth="1"/>
    <col min="21" max="21" width="2.28515625" customWidth="1"/>
    <col min="22" max="22" width="9.140625" style="4"/>
  </cols>
  <sheetData>
    <row r="1" spans="1:24" x14ac:dyDescent="0.25">
      <c r="A1" s="5" t="s">
        <v>421</v>
      </c>
      <c r="E1" s="113" t="s">
        <v>422</v>
      </c>
      <c r="F1" s="113" t="s">
        <v>423</v>
      </c>
      <c r="G1" s="113" t="s">
        <v>424</v>
      </c>
    </row>
    <row r="2" spans="1:24" x14ac:dyDescent="0.25">
      <c r="E2" s="28" t="s">
        <v>425</v>
      </c>
      <c r="F2" s="11" t="s">
        <v>426</v>
      </c>
      <c r="G2" s="293" t="s">
        <v>427</v>
      </c>
    </row>
    <row r="3" spans="1:24" x14ac:dyDescent="0.25">
      <c r="E3" s="28" t="s">
        <v>428</v>
      </c>
      <c r="F3" s="11" t="s">
        <v>429</v>
      </c>
      <c r="G3" s="293" t="s">
        <v>430</v>
      </c>
    </row>
    <row r="4" spans="1:24" x14ac:dyDescent="0.25">
      <c r="E4" s="294" t="s">
        <v>431</v>
      </c>
      <c r="F4" s="11" t="s">
        <v>432</v>
      </c>
      <c r="G4" s="293" t="s">
        <v>433</v>
      </c>
    </row>
    <row r="5" spans="1:24" x14ac:dyDescent="0.25">
      <c r="E5" s="28" t="s">
        <v>434</v>
      </c>
      <c r="F5" s="11" t="s">
        <v>435</v>
      </c>
      <c r="G5" s="293" t="s">
        <v>436</v>
      </c>
    </row>
    <row r="6" spans="1:24" x14ac:dyDescent="0.25">
      <c r="B6" s="1" t="s">
        <v>144</v>
      </c>
      <c r="C6">
        <v>1.42</v>
      </c>
      <c r="D6" t="s">
        <v>437</v>
      </c>
      <c r="E6" s="28" t="s">
        <v>438</v>
      </c>
      <c r="F6" s="11" t="s">
        <v>439</v>
      </c>
      <c r="G6" s="293" t="s">
        <v>440</v>
      </c>
    </row>
    <row r="7" spans="1:24" x14ac:dyDescent="0.25">
      <c r="B7" s="1" t="s">
        <v>441</v>
      </c>
      <c r="C7">
        <v>0.98</v>
      </c>
      <c r="D7" t="s">
        <v>437</v>
      </c>
    </row>
    <row r="8" spans="1:24" x14ac:dyDescent="0.25">
      <c r="B8" s="1" t="s">
        <v>442</v>
      </c>
      <c r="C8" s="296">
        <f>C7/C6</f>
        <v>0.6901408450704225</v>
      </c>
      <c r="V8" s="300"/>
    </row>
    <row r="9" spans="1:24" x14ac:dyDescent="0.25">
      <c r="G9" s="1" t="s">
        <v>443</v>
      </c>
      <c r="H9" s="295">
        <f>VLOOKUP(H12,'Lookup tables'!$B$6:$E$18,3,FALSE)/1000</f>
        <v>2.7E-2</v>
      </c>
      <c r="I9" s="295">
        <f>VLOOKUP(I12,'Lookup tables'!$B$6:$E$18,3,FALSE)/1000</f>
        <v>0.26</v>
      </c>
      <c r="J9" s="295">
        <f>VLOOKUP(J12,'Lookup tables'!$B$6:$E$18,3,FALSE)/1000</f>
        <v>0.71</v>
      </c>
      <c r="K9" s="295">
        <f>VLOOKUP(K12,'Lookup tables'!$B$6:$E$18,3,FALSE)/1000</f>
        <v>0.26</v>
      </c>
      <c r="L9" s="295">
        <f>VLOOKUP(L12,'Lookup tables'!$B$6:$E$18,3,FALSE)/1000</f>
        <v>1.1999999999999999E-3</v>
      </c>
      <c r="M9" s="295">
        <f>VLOOKUP(M12,'Lookup tables'!$B$6:$E$18,3,FALSE)/1000</f>
        <v>0.03</v>
      </c>
      <c r="N9" s="295">
        <f>VLOOKUP(N12,'Lookup tables'!$B$6:$E$18,3,FALSE)/1000</f>
        <v>1.1999999999999999E-3</v>
      </c>
      <c r="O9" s="295">
        <f>VLOOKUP(O12,'Lookup tables'!$B$6:$E$18,3,FALSE)/1000</f>
        <v>0.66</v>
      </c>
      <c r="P9" s="295">
        <f>VLOOKUP(P12,'Lookup tables'!$B$6:$E$18,3,FALSE)/1000</f>
        <v>0.62</v>
      </c>
      <c r="Q9" s="295">
        <f>VLOOKUP(Q12,'Lookup tables'!$B$6:$E$18,3,FALSE)/1000</f>
        <v>1.1300000000000001E-2</v>
      </c>
      <c r="R9" s="295">
        <f>VLOOKUP(R12,'Lookup tables'!$B$6:$E$18,3,FALSE)/1000</f>
        <v>0.2</v>
      </c>
      <c r="S9" s="295">
        <f>VLOOKUP(S12,'Lookup tables'!$B$6:$E$18,3,FALSE)/1000</f>
        <v>0.85</v>
      </c>
      <c r="T9" s="295">
        <f>VLOOKUP(T12,'Lookup tables'!$B$6:$E$18,3,FALSE)/1000</f>
        <v>0.10100000000000001</v>
      </c>
      <c r="V9" s="4" t="s">
        <v>444</v>
      </c>
    </row>
    <row r="10" spans="1:24" x14ac:dyDescent="0.25">
      <c r="E10" t="s">
        <v>445</v>
      </c>
      <c r="F10" s="1"/>
      <c r="H10" t="s">
        <v>446</v>
      </c>
    </row>
    <row r="11" spans="1:24" x14ac:dyDescent="0.25">
      <c r="E11" s="373" t="s">
        <v>447</v>
      </c>
      <c r="F11" s="373"/>
      <c r="G11" s="373"/>
      <c r="H11" s="374" t="s">
        <v>448</v>
      </c>
      <c r="I11" s="374"/>
      <c r="J11" s="374"/>
      <c r="K11" s="374"/>
      <c r="L11" s="374"/>
      <c r="M11" s="374"/>
      <c r="N11" s="374"/>
      <c r="O11" s="374"/>
      <c r="P11" s="374"/>
      <c r="Q11" s="374"/>
      <c r="R11" s="374"/>
      <c r="S11" s="374"/>
      <c r="T11" s="374"/>
    </row>
    <row r="12" spans="1:24" x14ac:dyDescent="0.25">
      <c r="D12" s="113" t="s">
        <v>91</v>
      </c>
      <c r="E12" s="113" t="s">
        <v>449</v>
      </c>
      <c r="F12" s="113" t="s">
        <v>450</v>
      </c>
      <c r="G12" s="113" t="s">
        <v>451</v>
      </c>
      <c r="H12" s="287" t="s">
        <v>155</v>
      </c>
      <c r="I12" s="287" t="s">
        <v>165</v>
      </c>
      <c r="J12" s="287" t="s">
        <v>157</v>
      </c>
      <c r="K12" s="287" t="s">
        <v>153</v>
      </c>
      <c r="L12" s="287" t="s">
        <v>167</v>
      </c>
      <c r="M12" s="287" t="s">
        <v>163</v>
      </c>
      <c r="N12" s="287" t="s">
        <v>151</v>
      </c>
      <c r="O12" s="287" t="s">
        <v>169</v>
      </c>
      <c r="P12" s="287" t="s">
        <v>145</v>
      </c>
      <c r="Q12" s="287" t="s">
        <v>148</v>
      </c>
      <c r="R12" s="287" t="s">
        <v>159</v>
      </c>
      <c r="S12" s="287" t="s">
        <v>161</v>
      </c>
      <c r="T12" s="287" t="s">
        <v>171</v>
      </c>
      <c r="V12" s="4" t="s">
        <v>452</v>
      </c>
      <c r="W12" s="4" t="s">
        <v>453</v>
      </c>
    </row>
    <row r="13" spans="1:24" x14ac:dyDescent="0.25">
      <c r="D13" s="119" t="s">
        <v>191</v>
      </c>
      <c r="E13" s="284">
        <v>0.99</v>
      </c>
      <c r="F13" s="285">
        <f>ROUND(E13/0.0036,1)</f>
        <v>275</v>
      </c>
      <c r="G13" s="11" t="s">
        <v>431</v>
      </c>
      <c r="H13" s="288">
        <v>22.7</v>
      </c>
      <c r="I13" s="288">
        <v>79.900000000000006</v>
      </c>
      <c r="J13" s="288">
        <v>165.1</v>
      </c>
      <c r="K13" s="288">
        <v>79.900000000000006</v>
      </c>
      <c r="L13" s="288">
        <v>12.1</v>
      </c>
      <c r="M13" s="288">
        <v>33.200000000000003</v>
      </c>
      <c r="N13" s="288">
        <v>28.6</v>
      </c>
      <c r="O13" s="288">
        <v>114.5</v>
      </c>
      <c r="P13" s="288">
        <v>109.2</v>
      </c>
      <c r="Q13" s="288">
        <v>25.9</v>
      </c>
      <c r="R13" s="299">
        <f>$V13*R$9+$W13</f>
        <v>57.556350037873507</v>
      </c>
      <c r="S13" s="299">
        <f t="shared" ref="S13:T29" si="0">$V13*S$9+$W13</f>
        <v>164.49405410851614</v>
      </c>
      <c r="T13" s="299">
        <f t="shared" si="0"/>
        <v>41.268915110191017</v>
      </c>
      <c r="V13" s="302">
        <f>SLOPE(H13:Q13,$H$9:$Q$9)</f>
        <v>164.51954472406558</v>
      </c>
      <c r="W13" s="303">
        <f>INTERCEPT(H13:Q13,$H$9:$Q$9)</f>
        <v>24.652441093060389</v>
      </c>
    </row>
    <row r="14" spans="1:24" x14ac:dyDescent="0.25">
      <c r="D14" s="119" t="s">
        <v>197</v>
      </c>
      <c r="E14" s="284">
        <f>20.35*C8</f>
        <v>14.044366197183098</v>
      </c>
      <c r="F14" s="285">
        <f t="shared" ref="F14:F42" si="1">ROUND(E14/0.0036,1)</f>
        <v>3901.2</v>
      </c>
      <c r="G14" s="11" t="s">
        <v>428</v>
      </c>
      <c r="H14" s="298">
        <f>$F$14*H9</f>
        <v>105.33239999999999</v>
      </c>
      <c r="I14" s="298">
        <f t="shared" ref="I14:T14" si="2">$F$14*I9</f>
        <v>1014.312</v>
      </c>
      <c r="J14" s="298">
        <f t="shared" si="2"/>
        <v>2769.8519999999999</v>
      </c>
      <c r="K14" s="298">
        <f t="shared" si="2"/>
        <v>1014.312</v>
      </c>
      <c r="L14" s="298">
        <f t="shared" si="2"/>
        <v>4.6814399999999994</v>
      </c>
      <c r="M14" s="298">
        <f t="shared" si="2"/>
        <v>117.03599999999999</v>
      </c>
      <c r="N14" s="298">
        <f t="shared" si="2"/>
        <v>4.6814399999999994</v>
      </c>
      <c r="O14" s="298">
        <f t="shared" si="2"/>
        <v>2574.7919999999999</v>
      </c>
      <c r="P14" s="298">
        <f t="shared" si="2"/>
        <v>2418.7439999999997</v>
      </c>
      <c r="Q14" s="298">
        <f t="shared" si="2"/>
        <v>44.083559999999999</v>
      </c>
      <c r="R14" s="298">
        <f t="shared" si="2"/>
        <v>780.24</v>
      </c>
      <c r="S14" s="298">
        <f t="shared" si="2"/>
        <v>3316.02</v>
      </c>
      <c r="T14" s="298">
        <f t="shared" si="2"/>
        <v>394.02120000000002</v>
      </c>
      <c r="V14" s="302"/>
      <c r="W14" s="303"/>
      <c r="X14" s="7" t="s">
        <v>454</v>
      </c>
    </row>
    <row r="15" spans="1:24" x14ac:dyDescent="0.25">
      <c r="D15" s="119" t="s">
        <v>205</v>
      </c>
      <c r="E15" s="284">
        <v>0.75</v>
      </c>
      <c r="F15" s="285">
        <f t="shared" si="1"/>
        <v>208.3</v>
      </c>
      <c r="G15" s="11" t="s">
        <v>431</v>
      </c>
      <c r="H15" s="288">
        <v>17.2</v>
      </c>
      <c r="I15" s="288">
        <v>60.5</v>
      </c>
      <c r="J15" s="288">
        <v>125</v>
      </c>
      <c r="K15" s="288">
        <v>60.5</v>
      </c>
      <c r="L15" s="288">
        <v>9.1999999999999993</v>
      </c>
      <c r="M15" s="288">
        <v>25.1</v>
      </c>
      <c r="N15" s="288">
        <v>21.6</v>
      </c>
      <c r="O15" s="288">
        <v>86.7</v>
      </c>
      <c r="P15" s="288">
        <v>82.7</v>
      </c>
      <c r="Q15" s="288">
        <v>19.600000000000001</v>
      </c>
      <c r="R15" s="299">
        <f>$V15*R$9+$W15</f>
        <v>43.575047248514991</v>
      </c>
      <c r="S15" s="299">
        <f t="shared" si="0"/>
        <v>124.55867542942174</v>
      </c>
      <c r="T15" s="299">
        <f t="shared" si="0"/>
        <v>31.240617725576882</v>
      </c>
      <c r="V15" s="302">
        <f t="shared" ref="V15:V42" si="3">SLOPE(H15:Q15,$H$9:$Q$9)</f>
        <v>124.590197201395</v>
      </c>
      <c r="W15" s="303">
        <f t="shared" ref="W15:W42" si="4">INTERCEPT(H15:Q15,$H$9:$Q$9)</f>
        <v>18.657007808235988</v>
      </c>
    </row>
    <row r="16" spans="1:24" x14ac:dyDescent="0.25">
      <c r="D16" s="119" t="s">
        <v>212</v>
      </c>
      <c r="E16" s="284">
        <v>0.92</v>
      </c>
      <c r="F16" s="285">
        <f t="shared" si="1"/>
        <v>255.6</v>
      </c>
      <c r="G16" s="11" t="s">
        <v>431</v>
      </c>
      <c r="H16" s="288">
        <v>21.1</v>
      </c>
      <c r="I16" s="288">
        <v>74.099999999999994</v>
      </c>
      <c r="J16" s="288">
        <v>153.1</v>
      </c>
      <c r="K16" s="288">
        <v>74.099999999999994</v>
      </c>
      <c r="L16" s="288">
        <v>11.2</v>
      </c>
      <c r="M16" s="288">
        <v>30.7</v>
      </c>
      <c r="N16" s="288">
        <v>26.5</v>
      </c>
      <c r="O16" s="288">
        <v>106.2</v>
      </c>
      <c r="P16" s="288">
        <v>101.3</v>
      </c>
      <c r="Q16" s="288">
        <v>24</v>
      </c>
      <c r="R16" s="299">
        <f t="shared" ref="R16:T31" si="5">$V16*R$9+$W16</f>
        <v>53.367402026473471</v>
      </c>
      <c r="S16" s="299">
        <f t="shared" si="0"/>
        <v>152.56989355036259</v>
      </c>
      <c r="T16" s="299">
        <f t="shared" si="0"/>
        <v>38.258099471296518</v>
      </c>
      <c r="V16" s="302">
        <f t="shared" si="3"/>
        <v>152.61921772906018</v>
      </c>
      <c r="W16" s="303">
        <f t="shared" si="4"/>
        <v>22.843558480661436</v>
      </c>
    </row>
    <row r="17" spans="3:23" x14ac:dyDescent="0.25">
      <c r="D17" s="119" t="s">
        <v>218</v>
      </c>
      <c r="E17" s="284">
        <v>1.01</v>
      </c>
      <c r="F17" s="285">
        <f t="shared" si="1"/>
        <v>280.60000000000002</v>
      </c>
      <c r="G17" s="11" t="s">
        <v>431</v>
      </c>
      <c r="H17" s="288">
        <v>23.2</v>
      </c>
      <c r="I17" s="288">
        <v>81.599999999999994</v>
      </c>
      <c r="J17" s="288">
        <v>168.6</v>
      </c>
      <c r="K17" s="288">
        <v>81.599999999999994</v>
      </c>
      <c r="L17" s="288">
        <v>12.4</v>
      </c>
      <c r="M17" s="288">
        <v>33.799999999999997</v>
      </c>
      <c r="N17" s="288">
        <v>29.1</v>
      </c>
      <c r="O17" s="288">
        <v>116.9</v>
      </c>
      <c r="P17" s="288">
        <v>111.5</v>
      </c>
      <c r="Q17" s="288">
        <v>26.4</v>
      </c>
      <c r="R17" s="299">
        <f t="shared" si="5"/>
        <v>58.751540120413388</v>
      </c>
      <c r="S17" s="299">
        <f t="shared" si="0"/>
        <v>167.98176091826602</v>
      </c>
      <c r="T17" s="299">
        <f t="shared" si="0"/>
        <v>42.114937260432754</v>
      </c>
      <c r="V17" s="302">
        <f t="shared" si="3"/>
        <v>168.04649353515791</v>
      </c>
      <c r="W17" s="303">
        <f t="shared" si="4"/>
        <v>25.142241413381804</v>
      </c>
    </row>
    <row r="18" spans="3:23" x14ac:dyDescent="0.25">
      <c r="C18" s="1"/>
      <c r="D18" s="119" t="s">
        <v>222</v>
      </c>
      <c r="E18" s="297">
        <v>1.74</v>
      </c>
      <c r="F18" s="285">
        <f t="shared" si="1"/>
        <v>483.3</v>
      </c>
      <c r="G18" s="11" t="s">
        <v>455</v>
      </c>
      <c r="H18" s="288">
        <v>21.5</v>
      </c>
      <c r="I18" s="288">
        <v>75.599999999999994</v>
      </c>
      <c r="J18" s="288">
        <v>156.30000000000001</v>
      </c>
      <c r="K18" s="288">
        <v>75.599999999999994</v>
      </c>
      <c r="L18" s="288">
        <v>11.5</v>
      </c>
      <c r="M18" s="288">
        <v>31.4</v>
      </c>
      <c r="N18" s="288">
        <v>27</v>
      </c>
      <c r="O18" s="288">
        <v>108.4</v>
      </c>
      <c r="P18" s="288">
        <v>103.4</v>
      </c>
      <c r="Q18" s="288">
        <v>24.5</v>
      </c>
      <c r="R18" s="299">
        <f t="shared" si="5"/>
        <v>54.473687355949316</v>
      </c>
      <c r="S18" s="299">
        <f t="shared" si="0"/>
        <v>155.73256833809052</v>
      </c>
      <c r="T18" s="299">
        <f t="shared" si="0"/>
        <v>39.051180867900115</v>
      </c>
      <c r="V18" s="302">
        <f t="shared" si="3"/>
        <v>155.78289381867879</v>
      </c>
      <c r="W18" s="303">
        <f t="shared" si="4"/>
        <v>23.317108592213557</v>
      </c>
    </row>
    <row r="19" spans="3:23" x14ac:dyDescent="0.25">
      <c r="D19" s="119" t="s">
        <v>224</v>
      </c>
      <c r="E19" s="284">
        <v>1.91</v>
      </c>
      <c r="F19" s="285">
        <f t="shared" si="1"/>
        <v>530.6</v>
      </c>
      <c r="G19" s="11" t="s">
        <v>456</v>
      </c>
      <c r="H19" s="301">
        <v>43.9</v>
      </c>
      <c r="I19" s="301">
        <v>154.6</v>
      </c>
      <c r="J19" s="301">
        <v>319.3</v>
      </c>
      <c r="K19" s="301">
        <v>154.6</v>
      </c>
      <c r="L19" s="301">
        <v>23.4</v>
      </c>
      <c r="M19" s="301">
        <v>64.099999999999994</v>
      </c>
      <c r="N19" s="301">
        <v>55.2</v>
      </c>
      <c r="O19" s="301">
        <v>221.5</v>
      </c>
      <c r="P19" s="301">
        <v>211.2</v>
      </c>
      <c r="Q19" s="301">
        <v>50.1</v>
      </c>
      <c r="R19" s="299">
        <f t="shared" si="5"/>
        <v>111.3076604701053</v>
      </c>
      <c r="S19" s="299">
        <f t="shared" si="0"/>
        <v>318.18764487567694</v>
      </c>
      <c r="T19" s="299">
        <f t="shared" si="0"/>
        <v>79.798247460641306</v>
      </c>
      <c r="V19" s="302">
        <f t="shared" si="3"/>
        <v>318.2768990854949</v>
      </c>
      <c r="W19" s="303">
        <f t="shared" si="4"/>
        <v>47.652280653006315</v>
      </c>
    </row>
    <row r="20" spans="3:23" x14ac:dyDescent="0.25">
      <c r="D20" s="119" t="s">
        <v>226</v>
      </c>
      <c r="E20" s="284">
        <v>3.17</v>
      </c>
      <c r="F20" s="285">
        <f t="shared" si="1"/>
        <v>880.6</v>
      </c>
      <c r="G20" s="11" t="s">
        <v>431</v>
      </c>
      <c r="H20" s="301">
        <v>73</v>
      </c>
      <c r="I20" s="301">
        <v>256.89999999999998</v>
      </c>
      <c r="J20" s="301">
        <v>530.79999999999995</v>
      </c>
      <c r="K20" s="301">
        <v>256.89999999999998</v>
      </c>
      <c r="L20" s="301">
        <v>38.9</v>
      </c>
      <c r="M20" s="301">
        <v>106.6</v>
      </c>
      <c r="N20" s="301">
        <v>91.8</v>
      </c>
      <c r="O20" s="301">
        <v>368.2</v>
      </c>
      <c r="P20" s="301">
        <v>351.1</v>
      </c>
      <c r="Q20" s="301">
        <v>83.3</v>
      </c>
      <c r="R20" s="299">
        <f t="shared" si="5"/>
        <v>185.02766476724918</v>
      </c>
      <c r="S20" s="299">
        <f t="shared" si="0"/>
        <v>528.91466151751649</v>
      </c>
      <c r="T20" s="299">
        <f t="shared" si="0"/>
        <v>132.65102987759309</v>
      </c>
      <c r="V20" s="302">
        <f t="shared" si="3"/>
        <v>529.05691807733433</v>
      </c>
      <c r="W20" s="303">
        <f t="shared" si="4"/>
        <v>79.216281151782312</v>
      </c>
    </row>
    <row r="21" spans="3:23" x14ac:dyDescent="0.25">
      <c r="D21" s="119" t="s">
        <v>227</v>
      </c>
      <c r="E21" s="297">
        <v>1.91</v>
      </c>
      <c r="F21" s="285">
        <f t="shared" si="1"/>
        <v>530.6</v>
      </c>
      <c r="G21" s="11" t="s">
        <v>431</v>
      </c>
      <c r="H21" s="301">
        <v>43.9</v>
      </c>
      <c r="I21" s="301">
        <v>154.6</v>
      </c>
      <c r="J21" s="301">
        <v>319.3</v>
      </c>
      <c r="K21" s="301">
        <v>154.6</v>
      </c>
      <c r="L21" s="301">
        <v>23.4</v>
      </c>
      <c r="M21" s="301">
        <v>64.099999999999994</v>
      </c>
      <c r="N21" s="301">
        <v>55.2</v>
      </c>
      <c r="O21" s="301">
        <v>221.5</v>
      </c>
      <c r="P21" s="301">
        <v>211.2</v>
      </c>
      <c r="Q21" s="301">
        <v>50.1</v>
      </c>
      <c r="R21" s="299">
        <f t="shared" si="5"/>
        <v>111.3076604701053</v>
      </c>
      <c r="S21" s="299">
        <f t="shared" si="0"/>
        <v>318.18764487567694</v>
      </c>
      <c r="T21" s="299">
        <f t="shared" si="0"/>
        <v>79.798247460641306</v>
      </c>
      <c r="V21" s="302">
        <f t="shared" si="3"/>
        <v>318.2768990854949</v>
      </c>
      <c r="W21" s="303">
        <f t="shared" si="4"/>
        <v>47.652280653006315</v>
      </c>
    </row>
    <row r="22" spans="3:23" x14ac:dyDescent="0.25">
      <c r="D22" s="119" t="s">
        <v>228</v>
      </c>
      <c r="E22" s="284">
        <v>2.2200000000000002</v>
      </c>
      <c r="F22" s="285">
        <f t="shared" si="1"/>
        <v>616.70000000000005</v>
      </c>
      <c r="G22" s="11" t="s">
        <v>431</v>
      </c>
      <c r="H22" s="301">
        <v>51.1</v>
      </c>
      <c r="I22" s="301">
        <v>179.9</v>
      </c>
      <c r="J22" s="301">
        <v>371.7</v>
      </c>
      <c r="K22" s="301">
        <v>179.9</v>
      </c>
      <c r="L22" s="301">
        <v>27.3</v>
      </c>
      <c r="M22" s="301">
        <v>74.599999999999994</v>
      </c>
      <c r="N22" s="301">
        <v>64.3</v>
      </c>
      <c r="O22" s="301">
        <v>257.8</v>
      </c>
      <c r="P22" s="301">
        <v>245.9</v>
      </c>
      <c r="Q22" s="301">
        <v>58.3</v>
      </c>
      <c r="R22" s="299">
        <f t="shared" si="5"/>
        <v>129.56607687261723</v>
      </c>
      <c r="S22" s="299">
        <f t="shared" si="0"/>
        <v>370.37975059052297</v>
      </c>
      <c r="T22" s="299">
        <f t="shared" si="0"/>
        <v>92.888301952505429</v>
      </c>
      <c r="V22" s="302">
        <f t="shared" si="3"/>
        <v>370.48257495062427</v>
      </c>
      <c r="W22" s="303">
        <f t="shared" si="4"/>
        <v>55.469561882492371</v>
      </c>
    </row>
    <row r="23" spans="3:23" x14ac:dyDescent="0.25">
      <c r="D23" s="119" t="s">
        <v>230</v>
      </c>
      <c r="E23" s="284">
        <v>1.04</v>
      </c>
      <c r="F23" s="285">
        <f t="shared" si="1"/>
        <v>288.89999999999998</v>
      </c>
      <c r="G23" s="11" t="s">
        <v>431</v>
      </c>
      <c r="H23" s="301">
        <v>23.9</v>
      </c>
      <c r="I23" s="301">
        <v>84.2</v>
      </c>
      <c r="J23" s="301">
        <v>174</v>
      </c>
      <c r="K23" s="301">
        <v>84.2</v>
      </c>
      <c r="L23" s="301">
        <v>12.8</v>
      </c>
      <c r="M23" s="301">
        <v>34.9</v>
      </c>
      <c r="N23" s="301">
        <v>30.1</v>
      </c>
      <c r="O23" s="301">
        <v>120.7</v>
      </c>
      <c r="P23" s="301">
        <v>115.1</v>
      </c>
      <c r="Q23" s="301">
        <v>27.3</v>
      </c>
      <c r="R23" s="299">
        <f t="shared" si="5"/>
        <v>60.648466958815717</v>
      </c>
      <c r="S23" s="299">
        <f t="shared" si="0"/>
        <v>173.38303690491151</v>
      </c>
      <c r="T23" s="299">
        <f t="shared" si="0"/>
        <v>43.47812476702574</v>
      </c>
      <c r="V23" s="302">
        <f t="shared" si="3"/>
        <v>173.43779991707046</v>
      </c>
      <c r="W23" s="303">
        <f t="shared" si="4"/>
        <v>25.96090697540162</v>
      </c>
    </row>
    <row r="24" spans="3:23" x14ac:dyDescent="0.25">
      <c r="D24" s="119" t="s">
        <v>231</v>
      </c>
      <c r="E24" s="286">
        <v>10</v>
      </c>
      <c r="F24" s="285">
        <f t="shared" si="1"/>
        <v>2777.8</v>
      </c>
      <c r="G24" s="11" t="s">
        <v>457</v>
      </c>
      <c r="H24" s="304">
        <f>($E24/$E$42)*H$42</f>
        <v>230.61224489795919</v>
      </c>
      <c r="I24" s="304">
        <f t="shared" ref="I24:T24" si="6">($E24/$E$42)*I$42</f>
        <v>813.26530612244903</v>
      </c>
      <c r="J24" s="304">
        <f t="shared" si="6"/>
        <v>1679.5918367346937</v>
      </c>
      <c r="K24" s="304">
        <f t="shared" si="6"/>
        <v>813.26530612244903</v>
      </c>
      <c r="L24" s="304">
        <f t="shared" si="6"/>
        <v>123.46938775510203</v>
      </c>
      <c r="M24" s="304">
        <f t="shared" si="6"/>
        <v>336.73469387755102</v>
      </c>
      <c r="N24" s="304">
        <f t="shared" si="6"/>
        <v>290.81632653061223</v>
      </c>
      <c r="O24" s="304">
        <f t="shared" si="6"/>
        <v>1164.2857142857142</v>
      </c>
      <c r="P24" s="304">
        <f t="shared" si="6"/>
        <v>1111.2244897959183</v>
      </c>
      <c r="Q24" s="304">
        <f t="shared" si="6"/>
        <v>263.26530612244898</v>
      </c>
      <c r="R24" s="304">
        <f t="shared" si="6"/>
        <v>585.44781463745653</v>
      </c>
      <c r="S24" s="304">
        <f t="shared" si="6"/>
        <v>1673.5037864227422</v>
      </c>
      <c r="T24" s="304">
        <f t="shared" si="6"/>
        <v>419.72852047323613</v>
      </c>
      <c r="V24" s="302"/>
      <c r="W24" s="303"/>
    </row>
    <row r="25" spans="3:23" x14ac:dyDescent="0.25">
      <c r="D25" s="119" t="s">
        <v>232</v>
      </c>
      <c r="E25" s="284">
        <v>0.98</v>
      </c>
      <c r="F25" s="285">
        <f t="shared" si="1"/>
        <v>272.2</v>
      </c>
      <c r="G25" s="11" t="s">
        <v>431</v>
      </c>
      <c r="H25" s="301">
        <v>22.6</v>
      </c>
      <c r="I25" s="301">
        <v>79.3</v>
      </c>
      <c r="J25" s="301">
        <v>163.9</v>
      </c>
      <c r="K25" s="301">
        <v>79.3</v>
      </c>
      <c r="L25" s="301">
        <v>12</v>
      </c>
      <c r="M25" s="301">
        <v>32.9</v>
      </c>
      <c r="N25" s="301">
        <v>28.3</v>
      </c>
      <c r="O25" s="301">
        <v>113.7</v>
      </c>
      <c r="P25" s="301">
        <v>108.4</v>
      </c>
      <c r="Q25" s="301">
        <v>25.7</v>
      </c>
      <c r="R25" s="299">
        <f t="shared" si="5"/>
        <v>57.122967875711339</v>
      </c>
      <c r="S25" s="299">
        <f t="shared" si="0"/>
        <v>163.31499268693273</v>
      </c>
      <c r="T25" s="299">
        <f t="shared" si="0"/>
        <v>40.949105635233011</v>
      </c>
      <c r="V25" s="302">
        <f t="shared" si="3"/>
        <v>163.37234586341751</v>
      </c>
      <c r="W25" s="303">
        <f t="shared" si="4"/>
        <v>24.448498703027838</v>
      </c>
    </row>
    <row r="26" spans="3:23" x14ac:dyDescent="0.25">
      <c r="D26" s="119" t="s">
        <v>233</v>
      </c>
      <c r="E26" s="284">
        <v>0.88</v>
      </c>
      <c r="F26" s="285">
        <f t="shared" si="1"/>
        <v>244.4</v>
      </c>
      <c r="G26" s="11" t="s">
        <v>431</v>
      </c>
      <c r="H26" s="301">
        <v>20.2</v>
      </c>
      <c r="I26" s="301">
        <v>71.099999999999994</v>
      </c>
      <c r="J26" s="301">
        <v>146.80000000000001</v>
      </c>
      <c r="K26" s="301">
        <v>71.099999999999994</v>
      </c>
      <c r="L26" s="301">
        <v>10.8</v>
      </c>
      <c r="M26" s="301">
        <v>29.5</v>
      </c>
      <c r="N26" s="301">
        <v>25.4</v>
      </c>
      <c r="O26" s="301">
        <v>101.8</v>
      </c>
      <c r="P26" s="301">
        <v>97.1</v>
      </c>
      <c r="Q26" s="301">
        <v>23</v>
      </c>
      <c r="R26" s="299">
        <f t="shared" si="5"/>
        <v>51.185050556561627</v>
      </c>
      <c r="S26" s="299">
        <f t="shared" si="0"/>
        <v>146.27230969613362</v>
      </c>
      <c r="T26" s="299">
        <f t="shared" si="0"/>
        <v>36.702529549149894</v>
      </c>
      <c r="V26" s="302">
        <f t="shared" si="3"/>
        <v>146.28809098395692</v>
      </c>
      <c r="W26" s="303">
        <f t="shared" si="4"/>
        <v>21.927432359770243</v>
      </c>
    </row>
    <row r="27" spans="3:23" x14ac:dyDescent="0.25">
      <c r="D27" s="119" t="s">
        <v>234</v>
      </c>
      <c r="E27" s="284">
        <v>0.88</v>
      </c>
      <c r="F27" s="285">
        <f t="shared" si="1"/>
        <v>244.4</v>
      </c>
      <c r="G27" s="11" t="s">
        <v>431</v>
      </c>
      <c r="H27" s="301">
        <v>20.2</v>
      </c>
      <c r="I27" s="301">
        <v>71.099999999999994</v>
      </c>
      <c r="J27" s="301">
        <v>146.80000000000001</v>
      </c>
      <c r="K27" s="301">
        <v>71.099999999999994</v>
      </c>
      <c r="L27" s="301">
        <v>10.8</v>
      </c>
      <c r="M27" s="301">
        <v>29.5</v>
      </c>
      <c r="N27" s="301">
        <v>25.4</v>
      </c>
      <c r="O27" s="301">
        <v>101.8</v>
      </c>
      <c r="P27" s="301">
        <v>97.1</v>
      </c>
      <c r="Q27" s="301">
        <v>23</v>
      </c>
      <c r="R27" s="299">
        <f t="shared" si="5"/>
        <v>51.185050556561627</v>
      </c>
      <c r="S27" s="299">
        <f t="shared" si="0"/>
        <v>146.27230969613362</v>
      </c>
      <c r="T27" s="299">
        <f t="shared" si="0"/>
        <v>36.702529549149894</v>
      </c>
      <c r="V27" s="302">
        <f t="shared" si="3"/>
        <v>146.28809098395692</v>
      </c>
      <c r="W27" s="303">
        <f t="shared" si="4"/>
        <v>21.927432359770243</v>
      </c>
    </row>
    <row r="28" spans="3:23" x14ac:dyDescent="0.25">
      <c r="D28" s="119" t="s">
        <v>235</v>
      </c>
      <c r="E28" s="286">
        <v>10</v>
      </c>
      <c r="F28" s="285">
        <f t="shared" si="1"/>
        <v>2777.8</v>
      </c>
      <c r="G28" s="11" t="s">
        <v>457</v>
      </c>
      <c r="H28" s="304">
        <f>($E28/$E$42)*H$42</f>
        <v>230.61224489795919</v>
      </c>
      <c r="I28" s="304">
        <f t="shared" ref="I28:T28" si="7">($E28/$E$42)*I$42</f>
        <v>813.26530612244903</v>
      </c>
      <c r="J28" s="304">
        <f t="shared" si="7"/>
        <v>1679.5918367346937</v>
      </c>
      <c r="K28" s="304">
        <f t="shared" si="7"/>
        <v>813.26530612244903</v>
      </c>
      <c r="L28" s="304">
        <f t="shared" si="7"/>
        <v>123.46938775510203</v>
      </c>
      <c r="M28" s="304">
        <f t="shared" si="7"/>
        <v>336.73469387755102</v>
      </c>
      <c r="N28" s="304">
        <f t="shared" si="7"/>
        <v>290.81632653061223</v>
      </c>
      <c r="O28" s="304">
        <f t="shared" si="7"/>
        <v>1164.2857142857142</v>
      </c>
      <c r="P28" s="304">
        <f t="shared" si="7"/>
        <v>1111.2244897959183</v>
      </c>
      <c r="Q28" s="304">
        <f t="shared" si="7"/>
        <v>263.26530612244898</v>
      </c>
      <c r="R28" s="304">
        <f t="shared" si="7"/>
        <v>585.44781463745653</v>
      </c>
      <c r="S28" s="304">
        <f t="shared" si="7"/>
        <v>1673.5037864227422</v>
      </c>
      <c r="T28" s="304">
        <f t="shared" si="7"/>
        <v>419.72852047323613</v>
      </c>
      <c r="V28" s="302"/>
      <c r="W28" s="303"/>
    </row>
    <row r="29" spans="3:23" x14ac:dyDescent="0.25">
      <c r="D29" s="119" t="s">
        <v>236</v>
      </c>
      <c r="E29" s="284">
        <v>0.99</v>
      </c>
      <c r="F29" s="285">
        <f t="shared" si="1"/>
        <v>275</v>
      </c>
      <c r="G29" s="11" t="s">
        <v>431</v>
      </c>
      <c r="H29" s="288">
        <v>22.7</v>
      </c>
      <c r="I29" s="288">
        <v>79.900000000000006</v>
      </c>
      <c r="J29" s="288">
        <v>165.1</v>
      </c>
      <c r="K29" s="288">
        <v>79.900000000000006</v>
      </c>
      <c r="L29" s="288">
        <v>12.1</v>
      </c>
      <c r="M29" s="288">
        <v>33.200000000000003</v>
      </c>
      <c r="N29" s="288">
        <v>28.6</v>
      </c>
      <c r="O29" s="288">
        <v>114.5</v>
      </c>
      <c r="P29" s="288">
        <v>109.2</v>
      </c>
      <c r="Q29" s="288">
        <v>25.9</v>
      </c>
      <c r="R29" s="299">
        <f t="shared" si="5"/>
        <v>57.556350037873507</v>
      </c>
      <c r="S29" s="299">
        <f t="shared" si="0"/>
        <v>164.49405410851614</v>
      </c>
      <c r="T29" s="299">
        <f t="shared" si="0"/>
        <v>41.268915110191017</v>
      </c>
      <c r="V29" s="302">
        <f t="shared" si="3"/>
        <v>164.51954472406558</v>
      </c>
      <c r="W29" s="303">
        <f t="shared" si="4"/>
        <v>24.652441093060389</v>
      </c>
    </row>
    <row r="30" spans="3:23" x14ac:dyDescent="0.25">
      <c r="D30" s="119" t="s">
        <v>237</v>
      </c>
      <c r="E30" s="297">
        <v>0.98</v>
      </c>
      <c r="F30" s="285">
        <f t="shared" si="1"/>
        <v>272.2</v>
      </c>
      <c r="G30" s="11" t="s">
        <v>458</v>
      </c>
      <c r="H30" s="301">
        <v>22.6</v>
      </c>
      <c r="I30" s="301">
        <v>79.3</v>
      </c>
      <c r="J30" s="301">
        <v>163.9</v>
      </c>
      <c r="K30" s="301">
        <v>79.3</v>
      </c>
      <c r="L30" s="301">
        <v>12</v>
      </c>
      <c r="M30" s="301">
        <v>32.9</v>
      </c>
      <c r="N30" s="301">
        <v>28.3</v>
      </c>
      <c r="O30" s="301">
        <v>113.7</v>
      </c>
      <c r="P30" s="301">
        <v>108.4</v>
      </c>
      <c r="Q30" s="301">
        <v>25.7</v>
      </c>
      <c r="R30" s="299">
        <f t="shared" si="5"/>
        <v>57.122967875711339</v>
      </c>
      <c r="S30" s="299">
        <f t="shared" si="5"/>
        <v>163.31499268693273</v>
      </c>
      <c r="T30" s="299">
        <f t="shared" si="5"/>
        <v>40.949105635233011</v>
      </c>
      <c r="V30" s="302">
        <f t="shared" si="3"/>
        <v>163.37234586341751</v>
      </c>
      <c r="W30" s="303">
        <f t="shared" si="4"/>
        <v>24.448498703027838</v>
      </c>
    </row>
    <row r="31" spans="3:23" x14ac:dyDescent="0.25">
      <c r="D31" s="119" t="s">
        <v>238</v>
      </c>
      <c r="E31" s="284">
        <v>1.28</v>
      </c>
      <c r="F31" s="285">
        <f t="shared" si="1"/>
        <v>355.6</v>
      </c>
      <c r="G31" s="11" t="s">
        <v>459</v>
      </c>
      <c r="H31" s="301">
        <v>29.4</v>
      </c>
      <c r="I31" s="301">
        <v>103.5</v>
      </c>
      <c r="J31" s="301">
        <v>213.8</v>
      </c>
      <c r="K31" s="301">
        <v>103.5</v>
      </c>
      <c r="L31" s="301">
        <v>15.7</v>
      </c>
      <c r="M31" s="301">
        <v>42.9</v>
      </c>
      <c r="N31" s="301">
        <v>37</v>
      </c>
      <c r="O31" s="301">
        <v>148.30000000000001</v>
      </c>
      <c r="P31" s="301">
        <v>141.5</v>
      </c>
      <c r="Q31" s="301">
        <v>33.5</v>
      </c>
      <c r="R31" s="299">
        <f t="shared" si="5"/>
        <v>74.532870913000608</v>
      </c>
      <c r="S31" s="299">
        <f t="shared" si="5"/>
        <v>213.07487033696492</v>
      </c>
      <c r="T31" s="299">
        <f t="shared" si="5"/>
        <v>53.431858693042955</v>
      </c>
      <c r="V31" s="302">
        <f t="shared" si="3"/>
        <v>213.14153757532972</v>
      </c>
      <c r="W31" s="303">
        <f t="shared" si="4"/>
        <v>31.904563397934652</v>
      </c>
    </row>
    <row r="32" spans="3:23" x14ac:dyDescent="0.25">
      <c r="D32" s="119" t="s">
        <v>239</v>
      </c>
      <c r="E32" s="284">
        <v>1.74</v>
      </c>
      <c r="F32" s="285">
        <f t="shared" si="1"/>
        <v>483.3</v>
      </c>
      <c r="G32" s="11" t="s">
        <v>431</v>
      </c>
      <c r="H32" s="301">
        <v>40</v>
      </c>
      <c r="I32" s="301">
        <v>140.80000000000001</v>
      </c>
      <c r="J32" s="301">
        <v>290.89999999999998</v>
      </c>
      <c r="K32" s="301">
        <v>140.80000000000001</v>
      </c>
      <c r="L32" s="301">
        <v>21.3</v>
      </c>
      <c r="M32" s="301">
        <v>58.4</v>
      </c>
      <c r="N32" s="301">
        <v>50.3</v>
      </c>
      <c r="O32" s="301">
        <v>201.8</v>
      </c>
      <c r="P32" s="301">
        <v>192.4</v>
      </c>
      <c r="Q32" s="301">
        <v>45.6</v>
      </c>
      <c r="R32" s="299">
        <f t="shared" ref="R32:T32" si="8">$V32*R$9+$W32</f>
        <v>101.39107853837554</v>
      </c>
      <c r="S32" s="299">
        <f t="shared" si="8"/>
        <v>289.87564802444217</v>
      </c>
      <c r="T32" s="299">
        <f t="shared" si="8"/>
        <v>72.683428724343841</v>
      </c>
      <c r="V32" s="302">
        <f t="shared" si="3"/>
        <v>289.97626074779487</v>
      </c>
      <c r="W32" s="303">
        <f t="shared" si="4"/>
        <v>43.395826388816559</v>
      </c>
    </row>
    <row r="33" spans="3:24" x14ac:dyDescent="0.25">
      <c r="D33" s="119" t="s">
        <v>240</v>
      </c>
      <c r="E33" s="286">
        <v>5</v>
      </c>
      <c r="F33" s="285">
        <f t="shared" si="1"/>
        <v>1388.9</v>
      </c>
      <c r="G33" s="11" t="s">
        <v>457</v>
      </c>
      <c r="H33" s="304">
        <f>($E33/$E$42)*H$42</f>
        <v>115.30612244897959</v>
      </c>
      <c r="I33" s="304">
        <f t="shared" ref="I33:T33" si="9">($E33/$E$42)*I$42</f>
        <v>406.63265306122452</v>
      </c>
      <c r="J33" s="304">
        <f t="shared" si="9"/>
        <v>839.79591836734687</v>
      </c>
      <c r="K33" s="304">
        <f t="shared" si="9"/>
        <v>406.63265306122452</v>
      </c>
      <c r="L33" s="304">
        <f t="shared" si="9"/>
        <v>61.734693877551017</v>
      </c>
      <c r="M33" s="304">
        <f t="shared" si="9"/>
        <v>168.36734693877551</v>
      </c>
      <c r="N33" s="304">
        <f t="shared" si="9"/>
        <v>145.40816326530611</v>
      </c>
      <c r="O33" s="304">
        <f t="shared" si="9"/>
        <v>582.14285714285711</v>
      </c>
      <c r="P33" s="304">
        <f t="shared" si="9"/>
        <v>555.61224489795916</v>
      </c>
      <c r="Q33" s="304">
        <f t="shared" si="9"/>
        <v>131.63265306122449</v>
      </c>
      <c r="R33" s="304">
        <f t="shared" si="9"/>
        <v>292.72390731872827</v>
      </c>
      <c r="S33" s="304">
        <f t="shared" si="9"/>
        <v>836.75189321137111</v>
      </c>
      <c r="T33" s="304">
        <f t="shared" si="9"/>
        <v>209.86426023661807</v>
      </c>
      <c r="V33" s="302"/>
      <c r="W33" s="303"/>
      <c r="X33" s="7"/>
    </row>
    <row r="34" spans="3:24" x14ac:dyDescent="0.25">
      <c r="D34" s="119" t="s">
        <v>241</v>
      </c>
      <c r="E34" s="284">
        <v>1.51</v>
      </c>
      <c r="F34" s="285">
        <f t="shared" si="1"/>
        <v>419.4</v>
      </c>
      <c r="G34" s="11" t="s">
        <v>431</v>
      </c>
      <c r="H34" s="301">
        <v>34.700000000000003</v>
      </c>
      <c r="I34" s="301">
        <v>122.2</v>
      </c>
      <c r="J34" s="301">
        <v>252.4</v>
      </c>
      <c r="K34" s="301">
        <v>122.2</v>
      </c>
      <c r="L34" s="301">
        <v>18.5</v>
      </c>
      <c r="M34" s="301">
        <v>50.7</v>
      </c>
      <c r="N34" s="301">
        <v>43.7</v>
      </c>
      <c r="O34" s="301">
        <v>175.1</v>
      </c>
      <c r="P34" s="301">
        <v>167</v>
      </c>
      <c r="Q34" s="301">
        <v>39.6</v>
      </c>
      <c r="R34" s="299">
        <f t="shared" ref="R34:T42" si="10">$V34*R$9+$W34</f>
        <v>88.000192801327856</v>
      </c>
      <c r="S34" s="299">
        <f t="shared" si="10"/>
        <v>251.5334230258311</v>
      </c>
      <c r="T34" s="299">
        <f t="shared" si="10"/>
        <v>63.092823890211207</v>
      </c>
      <c r="V34" s="302">
        <f t="shared" si="3"/>
        <v>251.58958496077423</v>
      </c>
      <c r="W34" s="303">
        <f t="shared" si="4"/>
        <v>37.682275809173007</v>
      </c>
    </row>
    <row r="35" spans="3:24" x14ac:dyDescent="0.25">
      <c r="D35" s="119" t="s">
        <v>242</v>
      </c>
      <c r="E35" s="284">
        <v>0.69</v>
      </c>
      <c r="F35" s="285">
        <f t="shared" si="1"/>
        <v>191.7</v>
      </c>
      <c r="G35" s="11" t="s">
        <v>431</v>
      </c>
      <c r="H35" s="301">
        <v>16</v>
      </c>
      <c r="I35" s="301">
        <v>56.2</v>
      </c>
      <c r="J35" s="301">
        <v>116.1</v>
      </c>
      <c r="K35" s="301">
        <v>56.2</v>
      </c>
      <c r="L35" s="301">
        <v>8.5</v>
      </c>
      <c r="M35" s="301">
        <v>23.3</v>
      </c>
      <c r="N35" s="301">
        <v>20.100000000000001</v>
      </c>
      <c r="O35" s="301">
        <v>80.5</v>
      </c>
      <c r="P35" s="301">
        <v>76.8</v>
      </c>
      <c r="Q35" s="301">
        <v>18.2</v>
      </c>
      <c r="R35" s="299">
        <f t="shared" si="10"/>
        <v>40.471264534693177</v>
      </c>
      <c r="S35" s="299">
        <f t="shared" si="10"/>
        <v>115.67667270499518</v>
      </c>
      <c r="T35" s="299">
        <f t="shared" si="10"/>
        <v>29.01690236721641</v>
      </c>
      <c r="V35" s="302">
        <f t="shared" si="3"/>
        <v>115.70062795431078</v>
      </c>
      <c r="W35" s="303">
        <f t="shared" si="4"/>
        <v>17.331138943831021</v>
      </c>
    </row>
    <row r="36" spans="3:24" x14ac:dyDescent="0.25">
      <c r="D36" s="119" t="s">
        <v>243</v>
      </c>
      <c r="E36" s="297">
        <v>0.84</v>
      </c>
      <c r="F36" s="285">
        <f t="shared" si="1"/>
        <v>233.3</v>
      </c>
      <c r="G36" s="11" t="s">
        <v>434</v>
      </c>
      <c r="H36" s="304">
        <f>($E36/$E$42)*H$42</f>
        <v>19.37142857142857</v>
      </c>
      <c r="I36" s="304">
        <f t="shared" ref="I36:T36" si="11">($E36/$E$42)*I$42</f>
        <v>68.314285714285717</v>
      </c>
      <c r="J36" s="304">
        <f t="shared" si="11"/>
        <v>141.08571428571426</v>
      </c>
      <c r="K36" s="304">
        <f t="shared" si="11"/>
        <v>68.314285714285717</v>
      </c>
      <c r="L36" s="304">
        <f t="shared" si="11"/>
        <v>10.37142857142857</v>
      </c>
      <c r="M36" s="304">
        <f t="shared" si="11"/>
        <v>28.285714285714285</v>
      </c>
      <c r="N36" s="304">
        <f t="shared" si="11"/>
        <v>24.428571428571427</v>
      </c>
      <c r="O36" s="304">
        <f t="shared" si="11"/>
        <v>97.799999999999983</v>
      </c>
      <c r="P36" s="304">
        <f t="shared" si="11"/>
        <v>93.342857142857142</v>
      </c>
      <c r="Q36" s="304">
        <f t="shared" si="11"/>
        <v>22.114285714285714</v>
      </c>
      <c r="R36" s="304">
        <f t="shared" si="11"/>
        <v>49.177616429546347</v>
      </c>
      <c r="S36" s="304">
        <f t="shared" si="11"/>
        <v>140.57431805951035</v>
      </c>
      <c r="T36" s="304">
        <f t="shared" si="11"/>
        <v>35.257195719751834</v>
      </c>
      <c r="V36" s="302">
        <f t="shared" si="3"/>
        <v>140.61031019994456</v>
      </c>
      <c r="W36" s="303">
        <f t="shared" si="4"/>
        <v>21.055554389557443</v>
      </c>
    </row>
    <row r="37" spans="3:24" x14ac:dyDescent="0.25">
      <c r="C37" s="1"/>
      <c r="D37" s="119" t="s">
        <v>244</v>
      </c>
      <c r="E37" s="284">
        <v>1.1299999999999999</v>
      </c>
      <c r="F37" s="285">
        <f t="shared" si="1"/>
        <v>313.89999999999998</v>
      </c>
      <c r="G37" s="11" t="s">
        <v>431</v>
      </c>
      <c r="H37" s="301">
        <v>25.9</v>
      </c>
      <c r="I37" s="301">
        <v>91.3</v>
      </c>
      <c r="J37" s="301">
        <v>188.5</v>
      </c>
      <c r="K37" s="301">
        <v>91.3</v>
      </c>
      <c r="L37" s="301">
        <v>12.8</v>
      </c>
      <c r="M37" s="301">
        <v>37.9</v>
      </c>
      <c r="N37" s="301">
        <v>32.6</v>
      </c>
      <c r="O37" s="301">
        <v>130.80000000000001</v>
      </c>
      <c r="P37" s="301">
        <v>124.7</v>
      </c>
      <c r="Q37" s="301">
        <v>29.6</v>
      </c>
      <c r="R37" s="299">
        <f t="shared" si="10"/>
        <v>65.609655231317305</v>
      </c>
      <c r="S37" s="299">
        <f t="shared" si="10"/>
        <v>187.95723745352768</v>
      </c>
      <c r="T37" s="299">
        <f t="shared" si="10"/>
        <v>46.975177323626802</v>
      </c>
      <c r="V37" s="302">
        <f t="shared" si="3"/>
        <v>188.22704957263133</v>
      </c>
      <c r="W37" s="303">
        <f t="shared" si="4"/>
        <v>27.964245316791036</v>
      </c>
    </row>
    <row r="38" spans="3:24" x14ac:dyDescent="0.25">
      <c r="D38" s="119" t="s">
        <v>245</v>
      </c>
      <c r="E38" s="284">
        <v>4.51</v>
      </c>
      <c r="F38" s="285">
        <f t="shared" si="1"/>
        <v>1252.8</v>
      </c>
      <c r="G38" s="11" t="s">
        <v>431</v>
      </c>
      <c r="H38" s="301">
        <v>103.8</v>
      </c>
      <c r="I38" s="301">
        <v>365.3</v>
      </c>
      <c r="J38" s="301">
        <v>754.8</v>
      </c>
      <c r="K38" s="301">
        <v>365.3</v>
      </c>
      <c r="L38" s="301">
        <v>55.4</v>
      </c>
      <c r="M38" s="301">
        <v>151.5</v>
      </c>
      <c r="N38" s="301">
        <v>130.5</v>
      </c>
      <c r="O38" s="301">
        <v>523.5</v>
      </c>
      <c r="P38" s="301">
        <v>499.3</v>
      </c>
      <c r="Q38" s="301">
        <v>118.4</v>
      </c>
      <c r="R38" s="299">
        <f t="shared" si="10"/>
        <v>263.09254548711283</v>
      </c>
      <c r="S38" s="299">
        <f t="shared" si="10"/>
        <v>752.10314361655492</v>
      </c>
      <c r="T38" s="299">
        <f t="shared" si="10"/>
        <v>188.61246977201318</v>
      </c>
      <c r="V38" s="302">
        <f t="shared" si="3"/>
        <v>752.32399712221866</v>
      </c>
      <c r="W38" s="303">
        <f t="shared" si="4"/>
        <v>112.6277460626691</v>
      </c>
    </row>
    <row r="39" spans="3:24" x14ac:dyDescent="0.25">
      <c r="D39" s="119" t="s">
        <v>246</v>
      </c>
      <c r="E39" s="284">
        <v>4.51</v>
      </c>
      <c r="F39" s="285">
        <f t="shared" si="1"/>
        <v>1252.8</v>
      </c>
      <c r="G39" s="11" t="s">
        <v>431</v>
      </c>
      <c r="H39" s="301">
        <v>103.8</v>
      </c>
      <c r="I39" s="301">
        <v>365.3</v>
      </c>
      <c r="J39" s="301">
        <v>754.8</v>
      </c>
      <c r="K39" s="301">
        <v>365.3</v>
      </c>
      <c r="L39" s="301">
        <v>55.4</v>
      </c>
      <c r="M39" s="301">
        <v>151.5</v>
      </c>
      <c r="N39" s="301">
        <v>130.5</v>
      </c>
      <c r="O39" s="301">
        <v>523.5</v>
      </c>
      <c r="P39" s="301">
        <v>499.3</v>
      </c>
      <c r="Q39" s="301">
        <v>118.4</v>
      </c>
      <c r="R39" s="299">
        <f t="shared" si="10"/>
        <v>263.09254548711283</v>
      </c>
      <c r="S39" s="299">
        <f t="shared" si="10"/>
        <v>752.10314361655492</v>
      </c>
      <c r="T39" s="299">
        <f t="shared" si="10"/>
        <v>188.61246977201318</v>
      </c>
      <c r="V39" s="302">
        <f t="shared" si="3"/>
        <v>752.32399712221866</v>
      </c>
      <c r="W39" s="303">
        <f t="shared" si="4"/>
        <v>112.6277460626691</v>
      </c>
    </row>
    <row r="40" spans="3:24" x14ac:dyDescent="0.25">
      <c r="D40" s="119" t="s">
        <v>247</v>
      </c>
      <c r="E40" s="284">
        <v>1.1299999999999999</v>
      </c>
      <c r="F40" s="285">
        <f t="shared" si="1"/>
        <v>313.89999999999998</v>
      </c>
      <c r="G40" s="11" t="s">
        <v>431</v>
      </c>
      <c r="H40" s="301">
        <v>25.9</v>
      </c>
      <c r="I40" s="301">
        <v>91.3</v>
      </c>
      <c r="J40" s="301">
        <v>188.5</v>
      </c>
      <c r="K40" s="301">
        <v>91.3</v>
      </c>
      <c r="L40" s="301">
        <v>12.8</v>
      </c>
      <c r="M40" s="301">
        <v>37.9</v>
      </c>
      <c r="N40" s="301">
        <v>32.6</v>
      </c>
      <c r="O40" s="301">
        <v>130.80000000000001</v>
      </c>
      <c r="P40" s="301">
        <v>124.7</v>
      </c>
      <c r="Q40" s="301">
        <v>29.6</v>
      </c>
      <c r="R40" s="299">
        <f t="shared" si="10"/>
        <v>65.609655231317305</v>
      </c>
      <c r="S40" s="299">
        <f t="shared" si="10"/>
        <v>187.95723745352768</v>
      </c>
      <c r="T40" s="299">
        <f t="shared" si="10"/>
        <v>46.975177323626802</v>
      </c>
      <c r="V40" s="302">
        <f t="shared" si="3"/>
        <v>188.22704957263133</v>
      </c>
      <c r="W40" s="303">
        <f t="shared" si="4"/>
        <v>27.964245316791036</v>
      </c>
    </row>
    <row r="41" spans="3:24" x14ac:dyDescent="0.25">
      <c r="D41" s="119" t="s">
        <v>248</v>
      </c>
      <c r="E41" s="284">
        <v>0.63</v>
      </c>
      <c r="F41" s="285">
        <f t="shared" si="1"/>
        <v>175</v>
      </c>
      <c r="G41" s="11" t="s">
        <v>431</v>
      </c>
      <c r="H41" s="301">
        <v>14.4</v>
      </c>
      <c r="I41" s="301">
        <v>50.8</v>
      </c>
      <c r="J41" s="301">
        <v>104.9</v>
      </c>
      <c r="K41" s="301">
        <v>50.8</v>
      </c>
      <c r="L41" s="301">
        <v>7.7</v>
      </c>
      <c r="M41" s="301">
        <v>21.1</v>
      </c>
      <c r="N41" s="301">
        <v>18.100000000000001</v>
      </c>
      <c r="O41" s="301">
        <v>72.8</v>
      </c>
      <c r="P41" s="301">
        <v>69.400000000000006</v>
      </c>
      <c r="Q41" s="301">
        <v>16.5</v>
      </c>
      <c r="R41" s="299">
        <f t="shared" si="10"/>
        <v>36.577320175987438</v>
      </c>
      <c r="S41" s="299">
        <f t="shared" si="10"/>
        <v>104.55117734161793</v>
      </c>
      <c r="T41" s="299">
        <f t="shared" si="10"/>
        <v>26.22437885383756</v>
      </c>
      <c r="V41" s="302">
        <f t="shared" si="3"/>
        <v>104.57516487020077</v>
      </c>
      <c r="W41" s="303">
        <f t="shared" si="4"/>
        <v>15.662287201947283</v>
      </c>
    </row>
    <row r="42" spans="3:24" x14ac:dyDescent="0.25">
      <c r="D42" s="119" t="s">
        <v>249</v>
      </c>
      <c r="E42" s="284">
        <v>0.98</v>
      </c>
      <c r="F42" s="285">
        <f t="shared" si="1"/>
        <v>272.2</v>
      </c>
      <c r="G42" s="11" t="s">
        <v>431</v>
      </c>
      <c r="H42" s="301">
        <v>22.6</v>
      </c>
      <c r="I42" s="301">
        <v>79.7</v>
      </c>
      <c r="J42" s="301">
        <v>164.6</v>
      </c>
      <c r="K42" s="301">
        <v>79.7</v>
      </c>
      <c r="L42" s="301">
        <v>12.1</v>
      </c>
      <c r="M42" s="301">
        <v>33</v>
      </c>
      <c r="N42" s="301">
        <v>28.5</v>
      </c>
      <c r="O42" s="301">
        <v>114.1</v>
      </c>
      <c r="P42" s="301">
        <v>108.9</v>
      </c>
      <c r="Q42" s="301">
        <v>25.8</v>
      </c>
      <c r="R42" s="299">
        <f t="shared" si="10"/>
        <v>57.373885834470741</v>
      </c>
      <c r="S42" s="299">
        <f t="shared" si="10"/>
        <v>164.00337106942874</v>
      </c>
      <c r="T42" s="299">
        <f t="shared" si="10"/>
        <v>41.133395006377143</v>
      </c>
      <c r="V42" s="302">
        <f t="shared" si="3"/>
        <v>164.04536189993539</v>
      </c>
      <c r="W42" s="303">
        <f t="shared" si="4"/>
        <v>24.564813454483662</v>
      </c>
    </row>
    <row r="43" spans="3:24" x14ac:dyDescent="0.25">
      <c r="H43" s="281"/>
      <c r="I43" s="281"/>
      <c r="J43" s="281"/>
      <c r="K43" s="281"/>
      <c r="L43" s="281"/>
      <c r="M43" s="281"/>
      <c r="N43" s="281"/>
      <c r="O43" s="281"/>
      <c r="P43" s="281"/>
      <c r="Q43" s="281"/>
      <c r="R43" s="281"/>
      <c r="S43" s="281"/>
      <c r="T43" s="281"/>
    </row>
    <row r="44" spans="3:24" x14ac:dyDescent="0.25">
      <c r="E44" t="s">
        <v>460</v>
      </c>
      <c r="F44" s="67">
        <f>MIN(F13:F42)</f>
        <v>175</v>
      </c>
      <c r="H44" s="281"/>
      <c r="I44" s="281"/>
      <c r="J44" s="281"/>
      <c r="K44" s="281"/>
      <c r="L44" s="281"/>
      <c r="M44" s="281"/>
      <c r="N44" s="281"/>
      <c r="O44" s="281"/>
      <c r="P44" s="281"/>
      <c r="Q44" s="281"/>
      <c r="R44" s="281"/>
      <c r="S44" s="281"/>
      <c r="T44" s="281"/>
    </row>
    <row r="45" spans="3:24" x14ac:dyDescent="0.25">
      <c r="E45" t="s">
        <v>327</v>
      </c>
      <c r="F45" s="67">
        <f>MAX(F13:F42)</f>
        <v>3901.2</v>
      </c>
      <c r="H45" s="281"/>
      <c r="I45" s="281"/>
      <c r="J45" s="281"/>
      <c r="K45" s="281"/>
      <c r="L45" s="281"/>
      <c r="M45" s="281"/>
      <c r="N45" s="281"/>
      <c r="O45" s="281"/>
      <c r="P45" s="281"/>
      <c r="Q45" s="281"/>
      <c r="R45" s="281"/>
      <c r="S45" s="281"/>
      <c r="T45" s="281"/>
    </row>
    <row r="46" spans="3:24" x14ac:dyDescent="0.25">
      <c r="H46" s="281"/>
      <c r="I46" s="281"/>
      <c r="J46" s="281"/>
      <c r="K46" s="281"/>
      <c r="L46" s="281"/>
      <c r="M46" s="281"/>
      <c r="N46" s="281"/>
      <c r="O46" s="281"/>
      <c r="P46" s="281"/>
      <c r="Q46" s="281"/>
      <c r="R46" s="281"/>
      <c r="S46" s="281"/>
      <c r="T46" s="281"/>
    </row>
    <row r="47" spans="3:24" x14ac:dyDescent="0.25">
      <c r="H47" s="281"/>
      <c r="I47" s="281"/>
      <c r="J47" s="281"/>
      <c r="K47" s="281"/>
      <c r="L47" s="281"/>
      <c r="M47" s="281"/>
      <c r="N47" s="281"/>
      <c r="O47" s="281"/>
      <c r="P47" s="281"/>
      <c r="Q47" s="281"/>
      <c r="R47" s="281"/>
      <c r="S47" s="281"/>
      <c r="T47" s="281"/>
    </row>
    <row r="48" spans="3:24" x14ac:dyDescent="0.25">
      <c r="H48" s="281"/>
      <c r="I48" s="281"/>
      <c r="J48" s="281"/>
      <c r="K48" s="281"/>
      <c r="L48" s="281"/>
      <c r="M48" s="281"/>
      <c r="N48" s="281"/>
      <c r="O48" s="281"/>
      <c r="P48" s="281"/>
      <c r="Q48" s="281"/>
      <c r="R48" s="281"/>
      <c r="S48" s="281"/>
      <c r="T48" s="281"/>
    </row>
    <row r="49" spans="8:20" x14ac:dyDescent="0.25">
      <c r="H49" s="281"/>
      <c r="I49" s="281"/>
      <c r="J49" s="281"/>
      <c r="K49" s="281"/>
      <c r="L49" s="281"/>
      <c r="M49" s="281"/>
      <c r="N49" s="281"/>
      <c r="O49" s="281"/>
      <c r="P49" s="281"/>
      <c r="Q49" s="281"/>
      <c r="R49" s="281"/>
      <c r="S49" s="281"/>
      <c r="T49" s="281"/>
    </row>
    <row r="50" spans="8:20" x14ac:dyDescent="0.25">
      <c r="H50" s="281"/>
      <c r="I50" s="281"/>
      <c r="J50" s="281"/>
      <c r="K50" s="281"/>
      <c r="L50" s="281"/>
      <c r="M50" s="281"/>
      <c r="N50" s="281"/>
      <c r="O50" s="281"/>
      <c r="P50" s="281"/>
      <c r="Q50" s="281"/>
      <c r="R50" s="281"/>
      <c r="S50" s="281"/>
      <c r="T50" s="281"/>
    </row>
    <row r="51" spans="8:20" x14ac:dyDescent="0.25">
      <c r="H51" s="281"/>
      <c r="I51" s="281"/>
      <c r="J51" s="281"/>
      <c r="K51" s="281"/>
      <c r="L51" s="281"/>
      <c r="M51" s="281"/>
      <c r="N51" s="281"/>
      <c r="O51" s="281"/>
      <c r="P51" s="281"/>
      <c r="Q51" s="281"/>
      <c r="R51" s="281"/>
      <c r="S51" s="281"/>
      <c r="T51" s="281"/>
    </row>
    <row r="52" spans="8:20" x14ac:dyDescent="0.25">
      <c r="H52" s="281"/>
      <c r="I52" s="281"/>
      <c r="J52" s="281"/>
      <c r="K52" s="281"/>
      <c r="L52" s="281"/>
      <c r="M52" s="281"/>
      <c r="N52" s="281"/>
      <c r="O52" s="281"/>
      <c r="P52" s="281"/>
      <c r="Q52" s="281"/>
      <c r="R52" s="281"/>
      <c r="S52" s="281"/>
      <c r="T52" s="281"/>
    </row>
    <row r="53" spans="8:20" x14ac:dyDescent="0.25">
      <c r="H53" s="281"/>
      <c r="I53" s="281"/>
      <c r="J53" s="281"/>
      <c r="K53" s="281"/>
      <c r="L53" s="281"/>
      <c r="M53" s="281"/>
      <c r="N53" s="281"/>
      <c r="O53" s="281"/>
      <c r="P53" s="281"/>
      <c r="Q53" s="281"/>
      <c r="R53" s="281"/>
      <c r="S53" s="281"/>
      <c r="T53" s="281"/>
    </row>
    <row r="54" spans="8:20" x14ac:dyDescent="0.25">
      <c r="H54" s="281"/>
      <c r="I54" s="281"/>
      <c r="J54" s="281"/>
      <c r="K54" s="281"/>
      <c r="L54" s="281"/>
      <c r="M54" s="281"/>
      <c r="N54" s="281"/>
      <c r="O54" s="281"/>
      <c r="P54" s="281"/>
      <c r="Q54" s="281"/>
      <c r="R54" s="281"/>
      <c r="S54" s="281"/>
      <c r="T54" s="281"/>
    </row>
    <row r="55" spans="8:20" x14ac:dyDescent="0.25">
      <c r="H55" s="281"/>
      <c r="I55" s="281"/>
      <c r="J55" s="281"/>
      <c r="K55" s="281"/>
      <c r="L55" s="281"/>
      <c r="M55" s="281"/>
      <c r="N55" s="281"/>
      <c r="O55" s="281"/>
      <c r="P55" s="281"/>
      <c r="Q55" s="281"/>
      <c r="R55" s="281"/>
      <c r="S55" s="281"/>
      <c r="T55" s="281"/>
    </row>
    <row r="56" spans="8:20" x14ac:dyDescent="0.25">
      <c r="H56" s="281"/>
      <c r="I56" s="281"/>
      <c r="J56" s="281"/>
      <c r="K56" s="281"/>
      <c r="L56" s="281"/>
      <c r="M56" s="281"/>
      <c r="N56" s="281"/>
      <c r="O56" s="281"/>
      <c r="P56" s="281"/>
      <c r="Q56" s="281"/>
      <c r="R56" s="281"/>
      <c r="S56" s="281"/>
      <c r="T56" s="281"/>
    </row>
    <row r="57" spans="8:20" x14ac:dyDescent="0.25">
      <c r="H57" s="281"/>
      <c r="I57" s="281"/>
      <c r="J57" s="281"/>
      <c r="K57" s="281"/>
      <c r="L57" s="281"/>
      <c r="M57" s="281"/>
      <c r="N57" s="281"/>
      <c r="O57" s="281"/>
      <c r="P57" s="281"/>
      <c r="Q57" s="281"/>
      <c r="R57" s="281"/>
      <c r="S57" s="281"/>
      <c r="T57" s="281"/>
    </row>
    <row r="58" spans="8:20" x14ac:dyDescent="0.25">
      <c r="H58" s="281"/>
      <c r="I58" s="281"/>
      <c r="J58" s="281"/>
      <c r="K58" s="281"/>
      <c r="L58" s="281"/>
      <c r="M58" s="281"/>
      <c r="N58" s="281"/>
      <c r="O58" s="281"/>
      <c r="P58" s="281"/>
      <c r="Q58" s="281"/>
      <c r="R58" s="281"/>
      <c r="S58" s="281"/>
      <c r="T58" s="281"/>
    </row>
    <row r="59" spans="8:20" x14ac:dyDescent="0.25">
      <c r="H59" s="281"/>
      <c r="I59" s="281"/>
      <c r="J59" s="281"/>
      <c r="K59" s="281"/>
      <c r="L59" s="281"/>
      <c r="M59" s="281"/>
      <c r="N59" s="281"/>
      <c r="O59" s="281"/>
      <c r="P59" s="281"/>
      <c r="Q59" s="281"/>
      <c r="R59" s="281"/>
      <c r="S59" s="281"/>
      <c r="T59" s="281"/>
    </row>
    <row r="60" spans="8:20" x14ac:dyDescent="0.25">
      <c r="H60" s="281"/>
      <c r="I60" s="281"/>
      <c r="J60" s="281"/>
      <c r="K60" s="281"/>
      <c r="L60" s="281"/>
      <c r="M60" s="281"/>
      <c r="N60" s="281"/>
      <c r="O60" s="281"/>
      <c r="P60" s="281"/>
      <c r="Q60" s="281"/>
      <c r="R60" s="281"/>
      <c r="S60" s="281"/>
      <c r="T60" s="281"/>
    </row>
    <row r="61" spans="8:20" x14ac:dyDescent="0.25">
      <c r="H61" s="281"/>
      <c r="I61" s="281"/>
      <c r="J61" s="281"/>
      <c r="K61" s="281"/>
      <c r="L61" s="281"/>
      <c r="M61" s="281"/>
      <c r="N61" s="281"/>
      <c r="O61" s="281"/>
      <c r="P61" s="281"/>
      <c r="Q61" s="281"/>
      <c r="R61" s="281"/>
      <c r="S61" s="281"/>
      <c r="T61" s="281"/>
    </row>
    <row r="62" spans="8:20" x14ac:dyDescent="0.25">
      <c r="H62" s="281"/>
      <c r="I62" s="281"/>
      <c r="J62" s="281"/>
      <c r="K62" s="281"/>
      <c r="L62" s="281"/>
      <c r="M62" s="281"/>
      <c r="N62" s="281"/>
      <c r="O62" s="281"/>
      <c r="P62" s="281"/>
      <c r="Q62" s="281"/>
      <c r="R62" s="281"/>
      <c r="S62" s="281"/>
      <c r="T62" s="281"/>
    </row>
    <row r="63" spans="8:20" x14ac:dyDescent="0.25">
      <c r="H63" s="281"/>
      <c r="I63" s="281"/>
      <c r="J63" s="281"/>
      <c r="K63" s="281"/>
      <c r="L63" s="281"/>
      <c r="M63" s="281"/>
      <c r="N63" s="281"/>
      <c r="O63" s="281"/>
      <c r="P63" s="281"/>
      <c r="Q63" s="281"/>
      <c r="R63" s="281"/>
      <c r="S63" s="281"/>
      <c r="T63" s="281"/>
    </row>
    <row r="64" spans="8:20" x14ac:dyDescent="0.25">
      <c r="H64" s="281"/>
      <c r="I64" s="281"/>
      <c r="J64" s="281"/>
      <c r="K64" s="281"/>
      <c r="L64" s="281"/>
      <c r="M64" s="281"/>
      <c r="N64" s="281"/>
      <c r="O64" s="281"/>
      <c r="P64" s="281"/>
      <c r="Q64" s="281"/>
      <c r="R64" s="281"/>
      <c r="S64" s="281"/>
      <c r="T64" s="281"/>
    </row>
    <row r="65" spans="8:20" x14ac:dyDescent="0.25">
      <c r="H65" s="281"/>
      <c r="I65" s="281"/>
      <c r="J65" s="281"/>
      <c r="K65" s="281"/>
      <c r="L65" s="281"/>
      <c r="M65" s="281"/>
      <c r="N65" s="281"/>
      <c r="O65" s="281"/>
      <c r="P65" s="281"/>
      <c r="Q65" s="281"/>
      <c r="R65" s="281"/>
      <c r="S65" s="281"/>
      <c r="T65" s="281"/>
    </row>
    <row r="66" spans="8:20" x14ac:dyDescent="0.25">
      <c r="H66" s="281"/>
      <c r="I66" s="281"/>
      <c r="J66" s="281"/>
      <c r="K66" s="281"/>
      <c r="L66" s="281"/>
      <c r="M66" s="281"/>
      <c r="N66" s="281"/>
      <c r="O66" s="281"/>
      <c r="P66" s="281"/>
      <c r="Q66" s="281"/>
      <c r="R66" s="281"/>
      <c r="S66" s="281"/>
      <c r="T66" s="281"/>
    </row>
    <row r="67" spans="8:20" x14ac:dyDescent="0.25">
      <c r="H67" s="281"/>
      <c r="I67" s="281"/>
      <c r="J67" s="281"/>
      <c r="K67" s="281"/>
      <c r="L67" s="281"/>
      <c r="M67" s="281"/>
      <c r="N67" s="281"/>
      <c r="O67" s="281"/>
      <c r="P67" s="281"/>
      <c r="Q67" s="281"/>
      <c r="R67" s="281"/>
      <c r="S67" s="281"/>
      <c r="T67" s="281"/>
    </row>
    <row r="68" spans="8:20" x14ac:dyDescent="0.25">
      <c r="H68" s="281"/>
      <c r="I68" s="281"/>
      <c r="J68" s="281"/>
      <c r="K68" s="281"/>
      <c r="L68" s="281"/>
      <c r="M68" s="281"/>
      <c r="N68" s="281"/>
      <c r="O68" s="281"/>
      <c r="P68" s="281"/>
      <c r="Q68" s="281"/>
      <c r="R68" s="281"/>
      <c r="S68" s="281"/>
      <c r="T68" s="281"/>
    </row>
    <row r="69" spans="8:20" x14ac:dyDescent="0.25">
      <c r="H69" s="281"/>
      <c r="I69" s="281"/>
      <c r="J69" s="281"/>
      <c r="K69" s="281"/>
      <c r="L69" s="281"/>
      <c r="M69" s="281"/>
      <c r="N69" s="281"/>
      <c r="O69" s="281"/>
      <c r="P69" s="281"/>
      <c r="Q69" s="281"/>
      <c r="R69" s="281"/>
      <c r="S69" s="281"/>
      <c r="T69" s="281"/>
    </row>
    <row r="70" spans="8:20" x14ac:dyDescent="0.25">
      <c r="H70" s="281"/>
      <c r="I70" s="281"/>
      <c r="J70" s="281"/>
      <c r="K70" s="281"/>
      <c r="L70" s="281"/>
      <c r="M70" s="281"/>
      <c r="N70" s="281"/>
      <c r="O70" s="281"/>
      <c r="P70" s="281"/>
      <c r="Q70" s="281"/>
      <c r="R70" s="281"/>
      <c r="S70" s="281"/>
      <c r="T70" s="281"/>
    </row>
    <row r="71" spans="8:20" x14ac:dyDescent="0.25">
      <c r="H71" s="281"/>
      <c r="I71" s="281"/>
      <c r="J71" s="281"/>
      <c r="K71" s="281"/>
      <c r="L71" s="281"/>
      <c r="M71" s="281"/>
      <c r="N71" s="281"/>
      <c r="O71" s="281"/>
      <c r="P71" s="281"/>
      <c r="Q71" s="281"/>
      <c r="R71" s="281"/>
      <c r="S71" s="281"/>
      <c r="T71" s="281"/>
    </row>
    <row r="72" spans="8:20" x14ac:dyDescent="0.25">
      <c r="H72" s="281"/>
      <c r="I72" s="281"/>
      <c r="J72" s="281"/>
      <c r="K72" s="281"/>
      <c r="L72" s="281"/>
      <c r="M72" s="281"/>
      <c r="N72" s="281"/>
      <c r="O72" s="281"/>
      <c r="P72" s="281"/>
      <c r="Q72" s="281"/>
      <c r="R72" s="281"/>
      <c r="S72" s="281"/>
      <c r="T72" s="281"/>
    </row>
    <row r="73" spans="8:20" x14ac:dyDescent="0.25">
      <c r="H73" s="281"/>
      <c r="I73" s="281"/>
      <c r="J73" s="281"/>
      <c r="K73" s="281"/>
      <c r="L73" s="281"/>
      <c r="M73" s="281"/>
      <c r="N73" s="281"/>
      <c r="O73" s="281"/>
      <c r="P73" s="281"/>
      <c r="Q73" s="281"/>
      <c r="R73" s="281"/>
      <c r="S73" s="281"/>
      <c r="T73" s="281"/>
    </row>
    <row r="74" spans="8:20" x14ac:dyDescent="0.25">
      <c r="H74" s="281"/>
      <c r="I74" s="281"/>
      <c r="J74" s="281"/>
      <c r="K74" s="281"/>
      <c r="L74" s="281"/>
      <c r="M74" s="281"/>
      <c r="N74" s="281"/>
      <c r="O74" s="281"/>
      <c r="P74" s="281"/>
      <c r="Q74" s="281"/>
      <c r="R74" s="281"/>
      <c r="S74" s="281"/>
      <c r="T74" s="281"/>
    </row>
    <row r="75" spans="8:20" x14ac:dyDescent="0.25">
      <c r="H75" s="281"/>
      <c r="I75" s="281"/>
      <c r="J75" s="281"/>
      <c r="K75" s="281"/>
      <c r="L75" s="281"/>
      <c r="M75" s="281"/>
      <c r="N75" s="281"/>
      <c r="O75" s="281"/>
      <c r="P75" s="281"/>
      <c r="Q75" s="281"/>
      <c r="R75" s="281"/>
      <c r="S75" s="281"/>
      <c r="T75" s="281"/>
    </row>
    <row r="76" spans="8:20" x14ac:dyDescent="0.25">
      <c r="H76" s="281"/>
      <c r="I76" s="281"/>
      <c r="J76" s="281"/>
      <c r="K76" s="281"/>
      <c r="L76" s="281"/>
      <c r="M76" s="281"/>
      <c r="N76" s="281"/>
      <c r="O76" s="281"/>
      <c r="P76" s="281"/>
      <c r="Q76" s="281"/>
      <c r="R76" s="281"/>
      <c r="S76" s="281"/>
      <c r="T76" s="281"/>
    </row>
    <row r="77" spans="8:20" x14ac:dyDescent="0.25">
      <c r="H77" s="281"/>
      <c r="I77" s="281"/>
      <c r="J77" s="281"/>
      <c r="K77" s="281"/>
      <c r="L77" s="281"/>
      <c r="M77" s="281"/>
      <c r="N77" s="281"/>
      <c r="O77" s="281"/>
      <c r="P77" s="281"/>
      <c r="Q77" s="281"/>
      <c r="R77" s="281"/>
      <c r="S77" s="281"/>
      <c r="T77" s="281"/>
    </row>
    <row r="78" spans="8:20" x14ac:dyDescent="0.25">
      <c r="H78" s="281"/>
      <c r="I78" s="281"/>
      <c r="J78" s="281"/>
      <c r="K78" s="281"/>
      <c r="L78" s="281"/>
      <c r="M78" s="281"/>
      <c r="N78" s="281"/>
      <c r="O78" s="281"/>
      <c r="P78" s="281"/>
      <c r="Q78" s="281"/>
      <c r="R78" s="281"/>
      <c r="S78" s="281"/>
      <c r="T78" s="281"/>
    </row>
    <row r="79" spans="8:20" x14ac:dyDescent="0.25">
      <c r="H79" s="281"/>
      <c r="I79" s="281"/>
      <c r="J79" s="281"/>
      <c r="K79" s="281"/>
      <c r="L79" s="281"/>
      <c r="M79" s="281"/>
      <c r="N79" s="281"/>
      <c r="O79" s="281"/>
      <c r="P79" s="281"/>
      <c r="Q79" s="281"/>
      <c r="R79" s="281"/>
      <c r="S79" s="281"/>
      <c r="T79" s="281"/>
    </row>
    <row r="80" spans="8:20" x14ac:dyDescent="0.25">
      <c r="H80" s="281"/>
      <c r="I80" s="281"/>
      <c r="J80" s="281"/>
      <c r="K80" s="281"/>
      <c r="L80" s="281"/>
      <c r="M80" s="281"/>
      <c r="N80" s="281"/>
      <c r="O80" s="281"/>
      <c r="P80" s="281"/>
      <c r="Q80" s="281"/>
      <c r="R80" s="281"/>
      <c r="S80" s="281"/>
      <c r="T80" s="281"/>
    </row>
    <row r="81" spans="8:20" x14ac:dyDescent="0.25">
      <c r="H81" s="281"/>
      <c r="I81" s="281"/>
      <c r="J81" s="281"/>
      <c r="K81" s="281"/>
      <c r="L81" s="281"/>
      <c r="M81" s="281"/>
      <c r="N81" s="281"/>
      <c r="O81" s="281"/>
      <c r="P81" s="281"/>
      <c r="Q81" s="281"/>
      <c r="R81" s="281"/>
      <c r="S81" s="281"/>
      <c r="T81" s="281"/>
    </row>
    <row r="82" spans="8:20" x14ac:dyDescent="0.25">
      <c r="H82" s="281"/>
      <c r="I82" s="281"/>
      <c r="J82" s="281"/>
      <c r="K82" s="281"/>
      <c r="L82" s="281"/>
      <c r="M82" s="281"/>
      <c r="N82" s="281"/>
      <c r="O82" s="281"/>
      <c r="P82" s="281"/>
      <c r="Q82" s="281"/>
      <c r="R82" s="281"/>
      <c r="S82" s="281"/>
      <c r="T82" s="281"/>
    </row>
    <row r="83" spans="8:20" x14ac:dyDescent="0.25">
      <c r="H83" s="281"/>
      <c r="I83" s="281"/>
      <c r="J83" s="281"/>
      <c r="K83" s="281"/>
      <c r="L83" s="281"/>
      <c r="M83" s="281"/>
      <c r="N83" s="281"/>
      <c r="O83" s="281"/>
      <c r="P83" s="281"/>
      <c r="Q83" s="281"/>
      <c r="R83" s="281"/>
      <c r="S83" s="281"/>
      <c r="T83" s="281"/>
    </row>
  </sheetData>
  <mergeCells count="2">
    <mergeCell ref="E11:G11"/>
    <mergeCell ref="H11:T11"/>
  </mergeCells>
  <hyperlinks>
    <hyperlink ref="G2" r:id="rId1" xr:uid="{5173E358-841B-471B-8341-B77D9857BBFB}"/>
    <hyperlink ref="G5" r:id="rId2" xr:uid="{C9E5F053-9532-4060-97CA-3A28CB31F465}"/>
    <hyperlink ref="G3" r:id="rId3" xr:uid="{DDECF771-E433-4436-B675-C4E3426BFE40}"/>
    <hyperlink ref="G4" r:id="rId4" xr:uid="{48B622DF-D888-4921-A872-B68A40D8F866}"/>
    <hyperlink ref="G6" r:id="rId5" xr:uid="{D65BB815-4826-4165-99B9-3D3299A561BC}"/>
  </hyperlinks>
  <pageMargins left="0.7" right="0.7" top="0.75" bottom="0.75" header="0.3" footer="0.3"/>
  <headerFooter>
    <oddHeader>&amp;R&amp;"Calibri"&amp;12&amp;K000000 UNCLASSIFIED - NON CLASSIFIÉ&amp;1#_x000D_</oddHeader>
  </headerFooter>
  <legacyDrawing r:id="rId6"/>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740BE-625D-41CC-BEDD-561F488497FA}">
  <sheetPr codeName="Sheet1"/>
  <dimension ref="A1:R50"/>
  <sheetViews>
    <sheetView workbookViewId="0">
      <selection activeCell="O23" sqref="O23"/>
    </sheetView>
  </sheetViews>
  <sheetFormatPr baseColWidth="10" defaultColWidth="9.140625" defaultRowHeight="15" x14ac:dyDescent="0.25"/>
  <sheetData>
    <row r="1" spans="1:18" ht="18.75" x14ac:dyDescent="0.3">
      <c r="A1" s="117" t="s">
        <v>461</v>
      </c>
    </row>
    <row r="2" spans="1:18" x14ac:dyDescent="0.25">
      <c r="A2" s="116" t="s">
        <v>137</v>
      </c>
    </row>
    <row r="3" spans="1:18" x14ac:dyDescent="0.25">
      <c r="A3" s="116"/>
    </row>
    <row r="4" spans="1:18" x14ac:dyDescent="0.25">
      <c r="B4" t="s">
        <v>462</v>
      </c>
      <c r="F4" s="113">
        <v>2023154</v>
      </c>
      <c r="R4" t="s">
        <v>463</v>
      </c>
    </row>
    <row r="6" spans="1:18" x14ac:dyDescent="0.25">
      <c r="R6" t="s">
        <v>464</v>
      </c>
    </row>
    <row r="7" spans="1:18" x14ac:dyDescent="0.25">
      <c r="B7" s="4" t="s">
        <v>465</v>
      </c>
    </row>
    <row r="8" spans="1:18" x14ac:dyDescent="0.25">
      <c r="C8" t="s">
        <v>466</v>
      </c>
    </row>
    <row r="9" spans="1:18" x14ac:dyDescent="0.25">
      <c r="C9" t="s">
        <v>467</v>
      </c>
    </row>
    <row r="13" spans="1:18" x14ac:dyDescent="0.25">
      <c r="B13" s="4" t="s">
        <v>468</v>
      </c>
    </row>
    <row r="14" spans="1:18" x14ac:dyDescent="0.25">
      <c r="C14" t="s">
        <v>469</v>
      </c>
    </row>
    <row r="15" spans="1:18" x14ac:dyDescent="0.25">
      <c r="C15" t="s">
        <v>470</v>
      </c>
    </row>
    <row r="16" spans="1:18" x14ac:dyDescent="0.25">
      <c r="D16" t="s">
        <v>471</v>
      </c>
    </row>
    <row r="17" spans="4:18" x14ac:dyDescent="0.25">
      <c r="D17" t="s">
        <v>472</v>
      </c>
    </row>
    <row r="18" spans="4:18" x14ac:dyDescent="0.25">
      <c r="D18" t="s">
        <v>473</v>
      </c>
    </row>
    <row r="19" spans="4:18" x14ac:dyDescent="0.25">
      <c r="D19" t="s">
        <v>474</v>
      </c>
    </row>
    <row r="20" spans="4:18" x14ac:dyDescent="0.25">
      <c r="D20" t="s">
        <v>475</v>
      </c>
    </row>
    <row r="28" spans="4:18" x14ac:dyDescent="0.25">
      <c r="R28" t="s">
        <v>476</v>
      </c>
    </row>
    <row r="41" spans="18:18" x14ac:dyDescent="0.25">
      <c r="R41" t="s">
        <v>477</v>
      </c>
    </row>
    <row r="50" spans="18:18" x14ac:dyDescent="0.25">
      <c r="R50" t="s">
        <v>478</v>
      </c>
    </row>
  </sheetData>
  <pageMargins left="0.7" right="0.7" top="0.75" bottom="0.75" header="0.3" footer="0.3"/>
  <headerFooter>
    <oddHeader>&amp;R&amp;"Calibri"&amp;12&amp;K000000 UNCLASSIFIED - NON CLASSIFIÉ&amp;1#_x000D_</oddHead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d343e0c5-9784-4734-9a89-a478d94a56e8" xsi:nil="true"/>
    <lcf76f155ced4ddcb4097134ff3c332f xmlns="d343e0c5-9784-4734-9a89-a478d94a56e8">
      <Terms xmlns="http://schemas.microsoft.com/office/infopath/2007/PartnerControls"/>
    </lcf76f155ced4ddcb4097134ff3c332f>
    <TaxCatchAll xmlns="8e3e7e37-0729-4f27-a8bc-222d25bcd1f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896D01F79BABA409E011ED67E04EA9F" ma:contentTypeVersion="16" ma:contentTypeDescription="Create a new document." ma:contentTypeScope="" ma:versionID="f4a94138404f918ca14ac26ac4ed17aa">
  <xsd:schema xmlns:xsd="http://www.w3.org/2001/XMLSchema" xmlns:xs="http://www.w3.org/2001/XMLSchema" xmlns:p="http://schemas.microsoft.com/office/2006/metadata/properties" xmlns:ns2="d343e0c5-9784-4734-9a89-a478d94a56e8" xmlns:ns3="8e3e7e37-0729-4f27-a8bc-222d25bcd1fe" targetNamespace="http://schemas.microsoft.com/office/2006/metadata/properties" ma:root="true" ma:fieldsID="84841eabc4f8e7d6d3f271bc7ff28466" ns2:_="" ns3:_="">
    <xsd:import namespace="d343e0c5-9784-4734-9a89-a478d94a56e8"/>
    <xsd:import namespace="8e3e7e37-0729-4f27-a8bc-222d25bcd1f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43e0c5-9784-4734-9a89-a478d94a56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a5e057b-9dc0-420d-9cdc-9e40336a749c"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3e7e37-0729-4f27-a8bc-222d25bcd1f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fca64c08-4236-436d-b619-5c2c898c580e}" ma:internalName="TaxCatchAll" ma:showField="CatchAllData" ma:web="8e3e7e37-0729-4f27-a8bc-222d25bcd1f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5C45EC-823E-46D1-B30C-07B3810CD2D2}">
  <ds:schemaRefs>
    <ds:schemaRef ds:uri="http://schemas.microsoft.com/sharepoint/v3/contenttype/forms"/>
  </ds:schemaRefs>
</ds:datastoreItem>
</file>

<file path=customXml/itemProps2.xml><?xml version="1.0" encoding="utf-8"?>
<ds:datastoreItem xmlns:ds="http://schemas.openxmlformats.org/officeDocument/2006/customXml" ds:itemID="{E744140D-FA75-46DB-8CE6-091D471AC2C2}">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d343e0c5-9784-4734-9a89-a478d94a56e8"/>
    <ds:schemaRef ds:uri="http://purl.org/dc/elements/1.1/"/>
    <ds:schemaRef ds:uri="http://schemas.microsoft.com/office/2006/metadata/properties"/>
    <ds:schemaRef ds:uri="8e3e7e37-0729-4f27-a8bc-222d25bcd1fe"/>
    <ds:schemaRef ds:uri="http://www.w3.org/XML/1998/namespace"/>
    <ds:schemaRef ds:uri="http://purl.org/dc/dcmitype/"/>
  </ds:schemaRefs>
</ds:datastoreItem>
</file>

<file path=customXml/itemProps3.xml><?xml version="1.0" encoding="utf-8"?>
<ds:datastoreItem xmlns:ds="http://schemas.openxmlformats.org/officeDocument/2006/customXml" ds:itemID="{3FA1E3A0-E7F8-4E05-B871-F50904F004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43e0c5-9784-4734-9a89-a478d94a56e8"/>
    <ds:schemaRef ds:uri="8e3e7e37-0729-4f27-a8bc-222d25bcd1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19619fd-75dc-48cb-820d-8f683a95dd8b}" enabled="1" method="Privileged" siteId="{05c95b33-90ca-49d5-b644-288b930b91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vt:i4>
      </vt:variant>
    </vt:vector>
  </HeadingPairs>
  <TitlesOfParts>
    <vt:vector size="7" baseType="lpstr">
      <vt:lpstr>Intro</vt:lpstr>
      <vt:lpstr>User Guide</vt:lpstr>
      <vt:lpstr>Facility</vt:lpstr>
      <vt:lpstr>Energy</vt:lpstr>
      <vt:lpstr>Report</vt:lpstr>
      <vt:lpstr>Intro!_ftnref1</vt:lpstr>
      <vt:lpstr>Intro!Zone_d_impression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 Thomas</dc:creator>
  <cp:keywords/>
  <dc:description/>
  <cp:lastModifiedBy>Langlois, Antoine</cp:lastModifiedBy>
  <cp:revision/>
  <dcterms:created xsi:type="dcterms:W3CDTF">2015-06-05T18:17:20Z</dcterms:created>
  <dcterms:modified xsi:type="dcterms:W3CDTF">2025-12-22T13:07:07Z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0x0101003896D01F79BABA409E011ED67E04EA9F</vt:lpwstr>
  </property>
  <property fmtid="{D5CDD505-2E9C-101B-9397-08002B2CF9AE}" pid="3" name="MediaServiceImageTags">
    <vt:lpwstr/>
  </property>
</Properties>
</file>